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https://mineducaciongovco-my.sharepoint.com/personal/giovannysuarez_sednarino_gov_co/Documents/CALIDAD EDUCATIVA/11_ResultadosPruebasSaber/"/>
    </mc:Choice>
  </mc:AlternateContent>
  <xr:revisionPtr revIDLastSave="6" documentId="8_{F7334F8F-E3CC-4CA2-875B-40CF9F58BFFB}" xr6:coauthVersionLast="47" xr6:coauthVersionMax="47" xr10:uidLastSave="{FC5CB137-2CCD-44B7-B7E0-AE33344B591E}"/>
  <workbookProtection workbookAlgorithmName="SHA-512" workbookHashValue="dO5jrczqOdVN9pjPUIAUeBnYCN4nunhnLZVNHDPI7NQLu1iZC4uEv4B1nyp+H2u47rikf49lHQkrzK8I+ben/w==" workbookSaltValue="bVRR68oSykHTxy01yhnSaA==" workbookSpinCount="100000" lockStructure="1"/>
  <bookViews>
    <workbookView xWindow="-120" yWindow="-120" windowWidth="20730" windowHeight="11040" tabRatio="500" xr2:uid="{00000000-000D-0000-FFFF-FFFF00000000}"/>
  </bookViews>
  <sheets>
    <sheet name="Instrumento" sheetId="1" r:id="rId1"/>
    <sheet name="Resultados" sheetId="7" r:id="rId2"/>
    <sheet name="BD_Resultados" sheetId="9" state="hidden" r:id="rId3"/>
    <sheet name="MatrizCruzada" sheetId="2" state="hidden" r:id="rId4"/>
    <sheet name="Mpios+EE" sheetId="6" state="hidden" r:id="rId5"/>
    <sheet name="IE+CE" sheetId="5" state="hidden" r:id="rId6"/>
    <sheet name="Hoja4" sheetId="4" state="hidden" r:id="rId7"/>
    <sheet name="retroalimentacion" sheetId="11" state="hidden" r:id="rId8"/>
  </sheets>
  <definedNames>
    <definedName name="_xlnm._FilterDatabase" localSheetId="2" hidden="1">BD_Resultados!$A$1:$I$31</definedName>
    <definedName name="_xlnm._FilterDatabase" localSheetId="5" hidden="1">'IE+CE'!$A$1:$G$453</definedName>
    <definedName name="ALBÁN">'Mpios+EE'!$B$2:$B$4</definedName>
    <definedName name="ALDANA">'Mpios+EE'!$C$2:$C$3</definedName>
    <definedName name="ANCUYA">'Mpios+EE'!$D$2:$D$4</definedName>
    <definedName name="ARBOLEDA">'Mpios+EE'!$E$2:$E$4</definedName>
    <definedName name="BARBACOAS">'Mpios+EE'!$F$2:$F$15</definedName>
    <definedName name="BELÉN">'Mpios+EE'!$G$2:$G$4</definedName>
    <definedName name="BUESACO">'Mpios+EE'!$H$2:$H$9</definedName>
    <definedName name="CHACHAGÜÍ">'Mpios+EE'!$J$2:$J$3</definedName>
    <definedName name="COLÓN">'Mpios+EE'!$K$2:$K$5</definedName>
    <definedName name="CONSACÁ">'Mpios+EE'!$L$2:$L$4</definedName>
    <definedName name="CÓRDOBA">'Mpios+EE'!$I$2:$I$28</definedName>
    <definedName name="CUASPÚD">'Mpios+EE'!$M$2:$M$11</definedName>
    <definedName name="CUMBAL">'Mpios+EE'!$N$2:$N$59</definedName>
    <definedName name="CUMBITARA">'Mpios+EE'!$O$2:$O$5</definedName>
    <definedName name="EL_CHARCO">'Mpios+EE'!$P$2:$P$25</definedName>
    <definedName name="EL_CONTADERO">'Mpios+EE'!$Q$2:$Q$5</definedName>
    <definedName name="EL_PEÑOL">'Mpios+EE'!$R$2:$R$3</definedName>
    <definedName name="EL_ROSARIO">'Mpios+EE'!$S$2:$S$5</definedName>
    <definedName name="EL_TABLÓN_DE_GÓMEZ">'Mpios+EE'!$T$2:$T$7</definedName>
    <definedName name="EL_TAMBO">'Mpios+EE'!$U$2:$U$4</definedName>
    <definedName name="FRANCISCO_PIZARRO">'Mpios+EE'!$V$2:$V$4</definedName>
    <definedName name="FUNES">'Mpios+EE'!$W$2:$W$4</definedName>
    <definedName name="GUACHUCAL">'Mpios+EE'!$X$2:$X$22</definedName>
    <definedName name="GUAITARILLA">'Mpios+EE'!$Y$2:$Y$4</definedName>
    <definedName name="GUALMATÁN">'Mpios+EE'!$Z$2:$Z$4</definedName>
    <definedName name="ILES">'Mpios+EE'!$AA$2:$AA$4</definedName>
    <definedName name="IMUÉS">'Mpios+EE'!$AB$2:$AB$4</definedName>
    <definedName name="LA_CRUZ">'Mpios+EE'!$AC$2:$AC$8</definedName>
    <definedName name="LA_FLORIDA">'Mpios+EE'!$AD$2:$AD$6</definedName>
    <definedName name="LA_LLANADA">'Mpios+EE'!$AE$2:$AE$4</definedName>
    <definedName name="LA_TOLA">'Mpios+EE'!$AF$2:$AF$4</definedName>
    <definedName name="LA_UNIÓN">'Mpios+EE'!$AG$2:$AG$6</definedName>
    <definedName name="LEIVA">'Mpios+EE'!$AH$2:$AH$4</definedName>
    <definedName name="LINARES">'Mpios+EE'!$AI$2:$AI$4</definedName>
    <definedName name="LOS_ANDES">'Mpios+EE'!$AJ$2:$AJ$5</definedName>
    <definedName name="MAGÜÍ_PAYÁN">'Mpios+EE'!$AK$2:$AK$5</definedName>
    <definedName name="MALLAMA">'Mpios+EE'!$AL$2:$AL$21</definedName>
    <definedName name="MOSQUERA">'Mpios+EE'!$AM$2:$AM$5</definedName>
    <definedName name="MUNICIPIOS">'Mpios+EE'!$A$2:$A$62</definedName>
    <definedName name="NARIÑO">'Mpios+EE'!$AN$2:$AN$3</definedName>
    <definedName name="OLAYA_HERRERA">'Mpios+EE'!$AO$2:$AO$7</definedName>
    <definedName name="OSPINA">'Mpios+EE'!$AP$2:$AP$4</definedName>
    <definedName name="POLICARPA">'Mpios+EE'!$AQ$2:$AQ$8</definedName>
    <definedName name="POTOSÍ">'Mpios+EE'!$AR$2:$AR$7</definedName>
    <definedName name="PROVIDENCIA">'Mpios+EE'!$AS$2</definedName>
    <definedName name="PUERRES">'Mpios+EE'!$AT$2:$AT$4</definedName>
    <definedName name="PUPIALES">'Mpios+EE'!$AU$2:$AU$5</definedName>
    <definedName name="RESULTADOS">BD_Resultados!$A$1:$I$31</definedName>
    <definedName name="RICAURTE">'Mpios+EE'!$AV$2:$AV$12</definedName>
    <definedName name="ROBERTO_PAYÁN">'Mpios+EE'!$AW$2:$AW$6</definedName>
    <definedName name="SAMANIEGO">'Mpios+EE'!$AX$2:$AX$7</definedName>
    <definedName name="SAN_BERNARDO">'Mpios+EE'!$AY$2:$AY$3</definedName>
    <definedName name="SAN_LORENZO">'Mpios+EE'!$AZ$2:$AZ$8</definedName>
    <definedName name="SAN_PABLO">'Mpios+EE'!$BA$2:$BA$4</definedName>
    <definedName name="SAN_PEDRO_DE_CARTAGO">'Mpios+EE'!$BB$2:$BB$3</definedName>
    <definedName name="SANDONÁ">'Mpios+EE'!$BC$2:$BC$6</definedName>
    <definedName name="SANTA_BÁRBARA">'Mpios+EE'!$BD$2:$BD$7</definedName>
    <definedName name="SANTACRUZ">'Mpios+EE'!$BE$2:$BE$44</definedName>
    <definedName name="SAPUYES">'Mpios+EE'!$BF$2:$BF$4</definedName>
    <definedName name="TAMINANGO">'Mpios+EE'!$BG$2:$BG$8</definedName>
    <definedName name="TANGUA">'Mpios+EE'!$BH$2:$BH$5</definedName>
    <definedName name="TÚQUERRES">'Mpios+EE'!$BI$2:$BI$27</definedName>
    <definedName name="YACUANQUER">'Mpios+EE'!$BJ$2:$BJ$4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4" i="7" l="1"/>
  <c r="G31" i="9"/>
  <c r="F31" i="9"/>
  <c r="E31" i="9"/>
  <c r="D31" i="9"/>
  <c r="C31" i="9"/>
  <c r="B31" i="9"/>
  <c r="A31" i="9"/>
  <c r="G30" i="9"/>
  <c r="F30" i="9"/>
  <c r="E30" i="9"/>
  <c r="D30" i="9"/>
  <c r="C30" i="9"/>
  <c r="B30" i="9"/>
  <c r="A30" i="9"/>
  <c r="G29" i="9"/>
  <c r="F29" i="9"/>
  <c r="E29" i="9"/>
  <c r="D29" i="9"/>
  <c r="C29" i="9"/>
  <c r="B29" i="9"/>
  <c r="A29" i="9"/>
  <c r="G28" i="9"/>
  <c r="F28" i="9"/>
  <c r="E28" i="9"/>
  <c r="D28" i="9"/>
  <c r="C28" i="9"/>
  <c r="B28" i="9"/>
  <c r="A28" i="9"/>
  <c r="G27" i="9"/>
  <c r="F27" i="9"/>
  <c r="E27" i="9"/>
  <c r="D27" i="9"/>
  <c r="C27" i="9"/>
  <c r="B27" i="9"/>
  <c r="A27" i="9"/>
  <c r="G26" i="9"/>
  <c r="F26" i="9"/>
  <c r="E26" i="9"/>
  <c r="D26" i="9"/>
  <c r="C26" i="9"/>
  <c r="B26" i="9"/>
  <c r="A26" i="9"/>
  <c r="G25" i="9"/>
  <c r="F25" i="9"/>
  <c r="E25" i="9"/>
  <c r="D25" i="9"/>
  <c r="C25" i="9"/>
  <c r="B25" i="9"/>
  <c r="A25" i="9"/>
  <c r="G24" i="9"/>
  <c r="F24" i="9"/>
  <c r="E24" i="9"/>
  <c r="D24" i="9"/>
  <c r="C24" i="9"/>
  <c r="B24" i="9"/>
  <c r="A24" i="9"/>
  <c r="G23" i="9"/>
  <c r="F23" i="9"/>
  <c r="E23" i="9"/>
  <c r="D23" i="9"/>
  <c r="C23" i="9"/>
  <c r="B23" i="9"/>
  <c r="A23" i="9"/>
  <c r="G22" i="9"/>
  <c r="F22" i="9"/>
  <c r="E22" i="9"/>
  <c r="D22" i="9"/>
  <c r="C22" i="9"/>
  <c r="B22" i="9"/>
  <c r="A22" i="9"/>
  <c r="G21" i="9"/>
  <c r="F21" i="9"/>
  <c r="E21" i="9"/>
  <c r="D21" i="9"/>
  <c r="C21" i="9"/>
  <c r="B21" i="9"/>
  <c r="A21" i="9"/>
  <c r="G20" i="9"/>
  <c r="F20" i="9"/>
  <c r="E20" i="9"/>
  <c r="D20" i="9"/>
  <c r="C20" i="9"/>
  <c r="B20" i="9"/>
  <c r="A20" i="9"/>
  <c r="G19" i="9"/>
  <c r="F19" i="9"/>
  <c r="E19" i="9"/>
  <c r="D19" i="9"/>
  <c r="C19" i="9"/>
  <c r="B19" i="9"/>
  <c r="A19" i="9"/>
  <c r="G18" i="9"/>
  <c r="F18" i="9"/>
  <c r="E18" i="9"/>
  <c r="D18" i="9"/>
  <c r="C18" i="9"/>
  <c r="B18" i="9"/>
  <c r="A18" i="9"/>
  <c r="G17" i="9"/>
  <c r="F17" i="9"/>
  <c r="E17" i="9"/>
  <c r="D17" i="9"/>
  <c r="C17" i="9"/>
  <c r="B17" i="9"/>
  <c r="A17" i="9"/>
  <c r="G16" i="9"/>
  <c r="F16" i="9"/>
  <c r="E16" i="9"/>
  <c r="D16" i="9"/>
  <c r="C16" i="9"/>
  <c r="B16" i="9"/>
  <c r="A16" i="9"/>
  <c r="G15" i="9"/>
  <c r="F15" i="9"/>
  <c r="E15" i="9"/>
  <c r="D15" i="9"/>
  <c r="C15" i="9"/>
  <c r="B15" i="9"/>
  <c r="A15" i="9"/>
  <c r="G14" i="9"/>
  <c r="F14" i="9"/>
  <c r="E14" i="9"/>
  <c r="D14" i="9"/>
  <c r="C14" i="9"/>
  <c r="B14" i="9"/>
  <c r="A14" i="9"/>
  <c r="G13" i="9"/>
  <c r="F13" i="9"/>
  <c r="E13" i="9"/>
  <c r="D13" i="9"/>
  <c r="C13" i="9"/>
  <c r="B13" i="9"/>
  <c r="A13" i="9"/>
  <c r="G12" i="9"/>
  <c r="F12" i="9"/>
  <c r="E12" i="9"/>
  <c r="D12" i="9"/>
  <c r="C12" i="9"/>
  <c r="B12" i="9"/>
  <c r="A12" i="9"/>
  <c r="G11" i="9"/>
  <c r="F11" i="9"/>
  <c r="E11" i="9"/>
  <c r="D11" i="9"/>
  <c r="C11" i="9"/>
  <c r="B11" i="9"/>
  <c r="A11" i="9"/>
  <c r="G10" i="9"/>
  <c r="F10" i="9"/>
  <c r="E10" i="9"/>
  <c r="D10" i="9"/>
  <c r="C10" i="9"/>
  <c r="B10" i="9"/>
  <c r="A10" i="9"/>
  <c r="G9" i="9"/>
  <c r="F9" i="9"/>
  <c r="E9" i="9"/>
  <c r="D9" i="9"/>
  <c r="C9" i="9"/>
  <c r="B9" i="9"/>
  <c r="A9" i="9"/>
  <c r="G8" i="9"/>
  <c r="F8" i="9"/>
  <c r="E8" i="9"/>
  <c r="D8" i="9"/>
  <c r="C8" i="9"/>
  <c r="B8" i="9"/>
  <c r="A8" i="9"/>
  <c r="G7" i="9"/>
  <c r="F7" i="9"/>
  <c r="E7" i="9"/>
  <c r="D7" i="9"/>
  <c r="C7" i="9"/>
  <c r="B7" i="9"/>
  <c r="A7" i="9"/>
  <c r="G6" i="9"/>
  <c r="F6" i="9"/>
  <c r="E6" i="9"/>
  <c r="D6" i="9"/>
  <c r="C6" i="9"/>
  <c r="B6" i="9"/>
  <c r="A6" i="9"/>
  <c r="G5" i="9"/>
  <c r="F5" i="9"/>
  <c r="E5" i="9"/>
  <c r="D5" i="9"/>
  <c r="C5" i="9"/>
  <c r="B5" i="9"/>
  <c r="A5" i="9"/>
  <c r="G4" i="9"/>
  <c r="F4" i="9"/>
  <c r="E4" i="9"/>
  <c r="D4" i="9"/>
  <c r="C4" i="9"/>
  <c r="B4" i="9"/>
  <c r="A4" i="9"/>
  <c r="G3" i="9"/>
  <c r="F3" i="9"/>
  <c r="E3" i="9"/>
  <c r="D3" i="9"/>
  <c r="C3" i="9"/>
  <c r="B3" i="9"/>
  <c r="A3" i="9"/>
  <c r="G2" i="9"/>
  <c r="F2" i="9"/>
  <c r="E2" i="9"/>
  <c r="D2" i="9"/>
  <c r="C2" i="9"/>
  <c r="B2" i="9"/>
  <c r="A2" i="9"/>
  <c r="B24" i="7"/>
  <c r="B23" i="7"/>
  <c r="B22" i="7"/>
  <c r="B21" i="7"/>
  <c r="B20" i="7"/>
  <c r="B19" i="7"/>
  <c r="B18" i="7"/>
  <c r="B17" i="7"/>
  <c r="B16" i="7"/>
  <c r="B15" i="7"/>
  <c r="I9" i="7"/>
  <c r="C9" i="7"/>
  <c r="F9" i="7" s="1"/>
  <c r="C8" i="7"/>
  <c r="F8" i="7" s="1"/>
  <c r="F70" i="1"/>
  <c r="F69" i="1"/>
  <c r="G70" i="1" s="1"/>
  <c r="B97" i="7" s="1"/>
  <c r="F68" i="1"/>
  <c r="F67" i="1"/>
  <c r="H65" i="1"/>
  <c r="I31" i="2" s="1"/>
  <c r="H64" i="1"/>
  <c r="I30" i="9" s="1"/>
  <c r="H63" i="1"/>
  <c r="L29" i="2" s="1"/>
  <c r="H60" i="1"/>
  <c r="D64" i="7" s="1" a="1"/>
  <c r="D64" i="7" s="1"/>
  <c r="H59" i="1"/>
  <c r="C27" i="2" s="1"/>
  <c r="H58" i="1"/>
  <c r="E26" i="2" s="1"/>
  <c r="H26" i="2" s="1"/>
  <c r="H55" i="1"/>
  <c r="I25" i="9" s="1"/>
  <c r="H54" i="1"/>
  <c r="E24" i="2" s="1"/>
  <c r="F24" i="2" s="1"/>
  <c r="H53" i="1"/>
  <c r="I23" i="9" s="1"/>
  <c r="H50" i="1"/>
  <c r="D58" i="7" s="1" a="1"/>
  <c r="D58" i="7" s="1"/>
  <c r="H49" i="1"/>
  <c r="E21" i="2" s="1"/>
  <c r="G21" i="2" s="1"/>
  <c r="H48" i="1"/>
  <c r="D56" i="7" s="1" a="1"/>
  <c r="D56" i="7" s="1"/>
  <c r="H45" i="1"/>
  <c r="I19" i="9" s="1"/>
  <c r="H44" i="1"/>
  <c r="D54" i="7" s="1" a="1"/>
  <c r="D54" i="7" s="1"/>
  <c r="H43" i="1"/>
  <c r="E17" i="2" s="1"/>
  <c r="H17" i="2" s="1"/>
  <c r="H40" i="1"/>
  <c r="D52" i="7" s="1" a="1"/>
  <c r="D52" i="7" s="1"/>
  <c r="H39" i="1"/>
  <c r="I15" i="9" s="1"/>
  <c r="H38" i="1"/>
  <c r="I14" i="9" s="1"/>
  <c r="H35" i="1"/>
  <c r="I13" i="9" s="1"/>
  <c r="H34" i="1"/>
  <c r="E12" i="2" s="1"/>
  <c r="G12" i="2" s="1"/>
  <c r="H33" i="1"/>
  <c r="I11" i="9" s="1"/>
  <c r="H30" i="1"/>
  <c r="I10" i="9" s="1"/>
  <c r="H29" i="1"/>
  <c r="D45" i="7" s="1" a="1"/>
  <c r="D45" i="7" s="1"/>
  <c r="H28" i="1"/>
  <c r="I8" i="9" s="1"/>
  <c r="H25" i="1"/>
  <c r="I7" i="9" s="1"/>
  <c r="H24" i="1"/>
  <c r="C6" i="2" s="1"/>
  <c r="E6" i="2" s="1"/>
  <c r="H23" i="1"/>
  <c r="C5" i="2" s="1"/>
  <c r="M5" i="2" s="1"/>
  <c r="H20" i="1"/>
  <c r="I4" i="9" s="1"/>
  <c r="H19" i="1"/>
  <c r="C3" i="2" s="1"/>
  <c r="E3" i="2" s="1"/>
  <c r="H18" i="1"/>
  <c r="C2" i="2" s="1"/>
  <c r="H9" i="1"/>
  <c r="G9" i="1"/>
  <c r="G8" i="1"/>
  <c r="D39" i="7" l="1" a="1"/>
  <c r="D39" i="7" s="1"/>
  <c r="D47" i="7" a="1"/>
  <c r="D47" i="7" s="1"/>
  <c r="D57" i="7" a="1"/>
  <c r="D57" i="7" s="1"/>
  <c r="D67" i="7" a="1"/>
  <c r="D67" i="7" s="1"/>
  <c r="D66" i="7" a="1"/>
  <c r="D66" i="7" s="1"/>
  <c r="D65" i="7" a="1"/>
  <c r="D65" i="7" s="1"/>
  <c r="D63" i="7" a="1"/>
  <c r="D63" i="7" s="1"/>
  <c r="D62" i="7" a="1"/>
  <c r="D62" i="7" s="1"/>
  <c r="D61" i="7" a="1"/>
  <c r="D61" i="7" s="1"/>
  <c r="D60" i="7" a="1"/>
  <c r="D60" i="7" s="1"/>
  <c r="D59" i="7" a="1"/>
  <c r="D59" i="7" s="1"/>
  <c r="D55" i="7" a="1"/>
  <c r="D55" i="7" s="1"/>
  <c r="D53" i="7" a="1"/>
  <c r="D53" i="7" s="1"/>
  <c r="D51" i="7" a="1"/>
  <c r="D51" i="7" s="1"/>
  <c r="D50" i="7" a="1"/>
  <c r="D50" i="7" s="1"/>
  <c r="D49" i="7" a="1"/>
  <c r="D49" i="7" s="1"/>
  <c r="D48" i="7" a="1"/>
  <c r="D48" i="7" s="1"/>
  <c r="D46" i="7" a="1"/>
  <c r="D46" i="7" s="1"/>
  <c r="D44" i="7" a="1"/>
  <c r="D44" i="7" s="1"/>
  <c r="D43" i="7" a="1"/>
  <c r="D43" i="7" s="1"/>
  <c r="D42" i="7" a="1"/>
  <c r="D42" i="7" s="1"/>
  <c r="D41" i="7" a="1"/>
  <c r="D41" i="7" s="1"/>
  <c r="D40" i="7" a="1"/>
  <c r="D40" i="7" s="1"/>
  <c r="D38" i="7" a="1"/>
  <c r="D38" i="7" s="1"/>
  <c r="B12" i="7"/>
  <c r="M10" i="2"/>
  <c r="I17" i="9"/>
  <c r="I29" i="9"/>
  <c r="I28" i="9"/>
  <c r="L28" i="2"/>
  <c r="L32" i="2" s="1"/>
  <c r="I26" i="9"/>
  <c r="I22" i="9"/>
  <c r="E22" i="2"/>
  <c r="G22" i="2" s="1"/>
  <c r="E20" i="2"/>
  <c r="I20" i="9"/>
  <c r="E19" i="2"/>
  <c r="H19" i="2" s="1"/>
  <c r="E15" i="2"/>
  <c r="F16" i="2"/>
  <c r="C19" i="7"/>
  <c r="D19" i="7" s="1"/>
  <c r="I16" i="9"/>
  <c r="C20" i="7"/>
  <c r="D20" i="7" s="1"/>
  <c r="C14" i="2"/>
  <c r="G13" i="2"/>
  <c r="I12" i="9"/>
  <c r="E11" i="2"/>
  <c r="C18" i="7"/>
  <c r="D18" i="7" s="1"/>
  <c r="I9" i="9"/>
  <c r="E9" i="2"/>
  <c r="H9" i="2" s="1"/>
  <c r="E8" i="2"/>
  <c r="H8" i="2" s="1"/>
  <c r="C17" i="7"/>
  <c r="D17" i="7" s="1"/>
  <c r="C7" i="2"/>
  <c r="K7" i="2" s="1"/>
  <c r="K32" i="2" s="1"/>
  <c r="I6" i="9"/>
  <c r="I18" i="9"/>
  <c r="E18" i="2"/>
  <c r="H18" i="2" s="1"/>
  <c r="I30" i="2"/>
  <c r="I27" i="9"/>
  <c r="M27" i="2"/>
  <c r="C23" i="7"/>
  <c r="D23" i="7" s="1"/>
  <c r="F25" i="2"/>
  <c r="H25" i="2" s="1"/>
  <c r="I24" i="9"/>
  <c r="E23" i="2"/>
  <c r="F23" i="2" s="1"/>
  <c r="C22" i="7"/>
  <c r="D22" i="7" s="1"/>
  <c r="C21" i="7"/>
  <c r="D21" i="7" s="1"/>
  <c r="I21" i="9"/>
  <c r="C16" i="7"/>
  <c r="D16" i="7" s="1"/>
  <c r="I5" i="9"/>
  <c r="M31" i="2"/>
  <c r="I31" i="9"/>
  <c r="C24" i="7"/>
  <c r="D24" i="7" s="1"/>
  <c r="C4" i="2"/>
  <c r="I3" i="9"/>
  <c r="E2" i="2"/>
  <c r="C15" i="7"/>
  <c r="D15" i="7" s="1"/>
  <c r="I2" i="9"/>
  <c r="G32" i="2" l="1"/>
  <c r="C87" i="7" s="1"/>
  <c r="M32" i="2"/>
  <c r="C81" i="7" s="1"/>
  <c r="C32" i="2"/>
  <c r="C69" i="7" s="1"/>
  <c r="E32" i="2"/>
  <c r="C89" i="7" s="1"/>
  <c r="C82" i="7"/>
  <c r="C78" i="7"/>
  <c r="C77" i="7"/>
  <c r="C83" i="7"/>
  <c r="F32" i="2"/>
  <c r="H23" i="2"/>
  <c r="C73" i="7" l="1"/>
  <c r="J32" i="2"/>
  <c r="C76" i="7" s="1"/>
  <c r="C79" i="7"/>
  <c r="D32" i="2"/>
  <c r="C90" i="7" s="1"/>
  <c r="C91" i="7"/>
  <c r="C71" i="7"/>
  <c r="C72" i="7"/>
  <c r="C88" i="7"/>
  <c r="I23" i="2"/>
  <c r="I32" i="2" s="1"/>
  <c r="H32" i="2"/>
  <c r="C70" i="7" l="1"/>
  <c r="C84" i="7"/>
  <c r="C86" i="7"/>
  <c r="C74" i="7"/>
  <c r="C85" i="7"/>
  <c r="C75" i="7"/>
  <c r="C80" i="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<sst xmlns="http://schemas.openxmlformats.org/spreadsheetml/2006/main" count="3487" uniqueCount="941">
  <si>
    <t>GESTIÓN DE CALIDAD DEL SERVICIO EDUCATIVO</t>
  </si>
  <si>
    <t>Instrumento para la caracterización de SIEE en los EE de los municipios no certificados del departamento de Nariño</t>
  </si>
  <si>
    <t>Seleccione usando las listas:</t>
  </si>
  <si>
    <t>Subregión/Zona</t>
  </si>
  <si>
    <t>MUNICIPIO</t>
  </si>
  <si>
    <t>ESTABLECIMIENTO EDUCATIVO</t>
  </si>
  <si>
    <t>Instrumento de verificación del SIEE</t>
  </si>
  <si>
    <r>
      <rPr>
        <b/>
        <sz val="10"/>
        <rFont val="Arial"/>
        <charset val="1"/>
      </rPr>
      <t xml:space="preserve">Objetivo:  
</t>
    </r>
    <r>
      <rPr>
        <sz val="10"/>
        <rFont val="Arial"/>
        <charset val="1"/>
      </rPr>
      <t>Recoger información que permita orientar, acompañar y realizar seguimiento a los establecimientos educativos de la SED Nariño en la formulación, implementación y evaluación del Sistema Institucional de Evaluación de los Estudiantes (SIEE), conforme a lo establecido en los Decreto 1290 de 2009 y el Decreto 1075 de 2015. Este instrumento busca verificar la efectividad del SIEE mediante procesos de autoevaluación participativa que permitan identificar fortalezas, oportunidades de mejora y asegurar prácticas evaluativas pertinentes, equitativas y coherentes con los propósitos formativos institucionales.</t>
    </r>
  </si>
  <si>
    <t>Instrucciones para el diligenciamiento del instrumento SIEE</t>
  </si>
  <si>
    <t>PERTINENCIA</t>
  </si>
  <si>
    <t>¿Los instrumentos de evaluación que por orientación del SIEE se aplican en el aula reflejan de manera pertinente y coherente los objetivos de aprendizaje establecidos para cada periodo educativo, considerando el contexto y las necesidades de los estudiantes?</t>
  </si>
  <si>
    <t>C1P1</t>
  </si>
  <si>
    <t>¿Las orientaciones en el SIEE consideran las necesidades y contextos de los estudiantes en el diseño de las evaluaciones, asegurando que los instrumentos y actividades permitan valorar el aprendizaje de forma justa, contextualizada y coherente con los propósitos formativos?</t>
  </si>
  <si>
    <t>C1P2</t>
  </si>
  <si>
    <t>¿Los criterios de evaluación establecidos en el SIEE se ajustan adecuadamente a las realidades del aula, considerando las características y necesidades específicas de los estudiantes?</t>
  </si>
  <si>
    <t>C1P3</t>
  </si>
  <si>
    <t>CLARIDAD</t>
  </si>
  <si>
    <t>¿La institución socializa el SIEE, incluyendo criterios, procedimientos e instrumentos de evaluación y promoción desde el inicio del año escolar?</t>
  </si>
  <si>
    <t>C2P1</t>
  </si>
  <si>
    <t>¿El SIEE orienta mecanismos de retroalimentación claros, comprensibles y útiles después de cada proceso evaluativo, que permitan a los estudiantes reconocer sus avances y aspectos por mejorar?</t>
  </si>
  <si>
    <t>C2P2</t>
  </si>
  <si>
    <t>¿El sistema de evaluación orienta la comunicación clara y sencilla de los objetivos de aprendizaje y los criterios de aprobación al inicio de cada unidad o período?</t>
  </si>
  <si>
    <t>C2P3</t>
  </si>
  <si>
    <t>INCLUSIÓN/ DIVERSIDAD</t>
  </si>
  <si>
    <t>¿El SIEE contempla que los docentes consideren las características y estilos de aprendizaje de todos los estudiantes al diseñar y aplicar evaluaciones?</t>
  </si>
  <si>
    <t>C3P1</t>
  </si>
  <si>
    <t>¿El SIEE promueve el uso de diversos tipos de evaluación y adaptaciones razonables (PIAR), respetando la diversidad cultural, lingüística y cognitiva?</t>
  </si>
  <si>
    <t>C3P2</t>
  </si>
  <si>
    <t>¿El mensaje del SIEE promueve un ambiente donde todos los estudiantes participen activamente en los procesos de evaluación, sintiéndose valorados y respetados?</t>
  </si>
  <si>
    <t>C3P3</t>
  </si>
  <si>
    <t>FLEXIBILIDAD</t>
  </si>
  <si>
    <t>¿Se promueve, a través del SIEE, que los estudiantes puedan demostrar su aprendizaje mediante diversas formas, ajustadas a sus avances individuales y ritmos de aprendizaje?</t>
  </si>
  <si>
    <t>C4P1</t>
  </si>
  <si>
    <t>¿Incluye el SIEE directrices para planificar las evaluaciones en momentos adecuados que permitan a los estudiantes mostrar su potencial, sin afectar otros procesos de aprendizaje?</t>
  </si>
  <si>
    <t>C4P2</t>
  </si>
  <si>
    <t>¿Se favorecen prácticas, orientadas por el SIEE, que impulsen la reflexión del estudiante mediante la coevaluación, la autoevaluación y la retroalimentación oportuna, como parte del proceso de mejora continua?</t>
  </si>
  <si>
    <t>C4P3</t>
  </si>
  <si>
    <t>COHERENCIA</t>
  </si>
  <si>
    <t>¿Se garantiza, conforme al SIEE, que los instrumentos de evaluación valoren de forma clara y precisa las competencias esperadas, alineadas con los estándares definidos por el MEN? (Por ejemplo: rúbricas, portafolios, listas de cotejo, etc.)</t>
  </si>
  <si>
    <t>C5P1</t>
  </si>
  <si>
    <r>
      <rPr>
        <sz val="10"/>
        <color theme="1"/>
        <rFont val="Arial"/>
        <charset val="1"/>
      </rPr>
      <t>¿El SIEE propicia que las evaluaciones reflejen lo que realmente se enseña y estén articuladas con actividades, proyectos o ejercicios desarrollados durante el proceso formativo</t>
    </r>
    <r>
      <rPr>
        <sz val="10"/>
        <rFont val="Arial"/>
        <charset val="1"/>
      </rPr>
      <t>?</t>
    </r>
  </si>
  <si>
    <t>C5P2</t>
  </si>
  <si>
    <t>C5P3</t>
  </si>
  <si>
    <t>INNOVACIÓN</t>
  </si>
  <si>
    <t>¿Se incorporan, en el marco del SIEE, nuevas tecnologías y metodologías activas que fomenten el pensamiento crítico, la creatividad y la adaptabilidad de los estudiantes en el aula?</t>
  </si>
  <si>
    <t>C6P1</t>
  </si>
  <si>
    <r>
      <rPr>
        <sz val="10"/>
        <color theme="1"/>
        <rFont val="Arial"/>
        <charset val="1"/>
      </rPr>
      <t>¿Las estrategias pedagógicas guiadas por el SIEE, promueven el desarrollo de habilidades como la creatividad y la adaptabilidad, a través de prácticas innovadoras</t>
    </r>
    <r>
      <rPr>
        <sz val="10"/>
        <rFont val="Arial"/>
        <charset val="1"/>
      </rPr>
      <t>?</t>
    </r>
  </si>
  <si>
    <t>C6P2</t>
  </si>
  <si>
    <t>¿Se fomenta desde el SIEE una evaluación que trascienda la memorización y valore la capacidad de los estudiantes para pensar críticamente y adaptarse a nuevas situaciones?</t>
  </si>
  <si>
    <t>C6P3</t>
  </si>
  <si>
    <t>INTEGRALIDAD</t>
  </si>
  <si>
    <t>¿La evaluación de los estudiantes, en el marco del SIEE, contempla sus distintas dimensiones, valorando no solo el conocimiento académico, sino también el desarrollo de habilidades, actitudes y aspectos personales y sociales?</t>
  </si>
  <si>
    <t>C7P1</t>
  </si>
  <si>
    <t>¿Las actividades evaluativas propuestas desde el SIEE incluyen espacios que promuevan el análisis, la argumentación y la reflexión crítica sobre lo aprendido y su aplicación en la vida cotidiana?</t>
  </si>
  <si>
    <t>C7P2</t>
  </si>
  <si>
    <t>¿Se definen estrategias evaluativas, alineadas con el SIEE, que integren los aprendizajes desarrollados a lo largo de las distintas etapas del proceso formativo, permitiendo una visión continua y articulada del progreso del estudiante?</t>
  </si>
  <si>
    <t>C7P3</t>
  </si>
  <si>
    <t>MEJORAMIENTO</t>
  </si>
  <si>
    <t>¿Se aplican, de acuerdo con los lineamientos del SIEE, evaluaciones formativas y actividades de apoyo específicas durante el año escolar para atender a los estudiantes con dificultades en sus aprendizajes y desempeños bajos?</t>
  </si>
  <si>
    <t>C8P1</t>
  </si>
  <si>
    <r>
      <rPr>
        <sz val="10"/>
        <color theme="1"/>
        <rFont val="Arial"/>
        <charset val="1"/>
      </rPr>
      <t>¿El SIEE orienta el uso de instrumentos de evaluación alternativos para identificar avances y necesidades de los estudiantes en procesos de nivelación</t>
    </r>
    <r>
      <rPr>
        <sz val="10"/>
        <rFont val="Arial"/>
        <charset val="1"/>
      </rPr>
      <t>?</t>
    </r>
  </si>
  <si>
    <t>C8P2</t>
  </si>
  <si>
    <t>¿Se brinda, bajo las orientaciones del SIEE, un acompañamiento oportuno y personalizado a los estudiantes que no alcanzan los desempeños esperados, para apoyar su mejora y logro académico?</t>
  </si>
  <si>
    <t>C8P3</t>
  </si>
  <si>
    <t>TRANSPARENCIA</t>
  </si>
  <si>
    <t>¿El SIEE orienta a que se informe claramente a los estudiantes sobre los resultados de sus evaluaciones y cómo se usarán pedagógicamente?</t>
  </si>
  <si>
    <t>C9P1</t>
  </si>
  <si>
    <r>
      <rPr>
        <sz val="10"/>
        <color theme="1"/>
        <rFont val="Arial"/>
        <charset val="1"/>
      </rPr>
      <t>¿Los criterios de evaluación y decisiones del SIEE se socializan con padres y acudientes para fomentar su comprensión y participación en el proceso educativo</t>
    </r>
    <r>
      <rPr>
        <sz val="10"/>
        <rFont val="Arial"/>
        <charset val="1"/>
      </rPr>
      <t>?</t>
    </r>
  </si>
  <si>
    <t>C9P2</t>
  </si>
  <si>
    <t>¿Existen mecanismos definidos en el SIEE para registrar y comunicar decisiones basadas en la evaluación, permitiendo seguimiento y retroalimentación?</t>
  </si>
  <si>
    <t>C9P3</t>
  </si>
  <si>
    <t>OPORTUNIDAD</t>
  </si>
  <si>
    <t>¿Las instancias, procedimientos y mecanismos de atención y resolución de reclamaciones de padres de familia y estudiantes sobre la evaluación y promoción, están definidos en el SIEE?</t>
  </si>
  <si>
    <t>C10P1</t>
  </si>
  <si>
    <t>¿Contempla el SIEE, las acciones para garantizar que los directivos docentes y docentes del establecimiento educativo cumplan con los procesos evaluativos estipulados?</t>
  </si>
  <si>
    <t>C10P2</t>
  </si>
  <si>
    <t>¿El SIEE define y explica las acciones y funciones de los diferentes actores del establecimiento educativo?</t>
  </si>
  <si>
    <t>C10P3</t>
  </si>
  <si>
    <t>FORMALIZACIÓN DEL SIEE</t>
  </si>
  <si>
    <t>ACTO ADMINISTRATIVO</t>
  </si>
  <si>
    <t>FECHA (DD/MM/AAAA)</t>
  </si>
  <si>
    <t>DIA</t>
  </si>
  <si>
    <t>MES</t>
  </si>
  <si>
    <t>AÑO</t>
  </si>
  <si>
    <t>Nro VERSIÓN VIGENTE</t>
  </si>
  <si>
    <t>Resultados de la caracterización de SIEE en los EE de los municipios no certificados del departamento de Nariño</t>
  </si>
  <si>
    <t xml:space="preserve">La aplicación del instrumento de caracterización del SIEE del (la) </t>
  </si>
  <si>
    <t>ESTABLECIMIENTO</t>
  </si>
  <si>
    <t xml:space="preserve"> presenta los siguientes resultados:</t>
  </si>
  <si>
    <t>Resultados de caracterización del SIEE</t>
  </si>
  <si>
    <t>CRITERIO</t>
  </si>
  <si>
    <t>PUNTAJE</t>
  </si>
  <si>
    <t>DESEMPEÑO</t>
  </si>
  <si>
    <t>ESCALA VALORATIVA</t>
  </si>
  <si>
    <t>De 0 a 1,0</t>
  </si>
  <si>
    <t>De 1,1 a 2,0</t>
  </si>
  <si>
    <t>De 2,1 a 3,0</t>
  </si>
  <si>
    <t>De 3,1 a 4,0</t>
  </si>
  <si>
    <t>RECOMENDACIONES SOBRE LOS CRITERIOS DEL SIEE:</t>
  </si>
  <si>
    <t>TEMA</t>
  </si>
  <si>
    <t>RECOMENDACIÓN</t>
  </si>
  <si>
    <t>Contextualización de las evaluaciones según las necesidades del estudiantado.</t>
  </si>
  <si>
    <t>Adecuación de los criterios de evaluación a la realidad del aula.</t>
  </si>
  <si>
    <t>Claridad y socialización de los criterios de evaluación y promoción.</t>
  </si>
  <si>
    <t>Retroalimentación efectiva posterior a las evaluaciones.</t>
  </si>
  <si>
    <t>Comunicación oportuna de objetivos de aprendizaje y condiciones de aprobación.</t>
  </si>
  <si>
    <t>Consideración de la diversidad de características y estilos de aprendizaje.</t>
  </si>
  <si>
    <t>Diversificación de instrumentos y estrategias de evaluación.</t>
  </si>
  <si>
    <t>Fomento de un ambiente participativo y respetuoso en la evaluación.</t>
  </si>
  <si>
    <t>Flexibilidad en las formas de demostrar el aprendizaje y adaptación al ritmo del estudiante.</t>
  </si>
  <si>
    <t>Planificación adecuada del calendario de evaluaciones.</t>
  </si>
  <si>
    <t>Promoción de la autoevaluación y mejora continua.</t>
  </si>
  <si>
    <t>Valoración de competencias conforme a los estándares del MEN.</t>
  </si>
  <si>
    <t>Pertinencia de las evaluaciones respecto a lo enseñado y las actividades del aula.</t>
  </si>
  <si>
    <t>Uso de resultados de evaluación para ajustar la enseñanza.</t>
  </si>
  <si>
    <t>Integración de tecnologías y metodologías activas para el desarrollo de habilidades del siglo XXI.</t>
  </si>
  <si>
    <t>Promoción de la creatividad y adaptabilidad mediante estrategias pedagógicas innovadoras.</t>
  </si>
  <si>
    <t>Evaluación centrada en el pensamiento crítico y la resolución de problemas.</t>
  </si>
  <si>
    <t>Evaluación integral de conocimientos, habilidades y actitudes.</t>
  </si>
  <si>
    <t>Fomento de la reflexión crítica en los procesos evaluativos.</t>
  </si>
  <si>
    <t>Articulación de aprendizajes a lo largo del proceso formativo.</t>
  </si>
  <si>
    <t>Aplicación de evaluaciones formativas y apoyos específicos para estudiantes con dificultades.</t>
  </si>
  <si>
    <t>Uso de instrumentos diferenciados para procesos de nivelación.</t>
  </si>
  <si>
    <t>Acompañamiento personalizado para estudiantes con bajo desempeño.</t>
  </si>
  <si>
    <t>Transparencia en la comunicación de resultados de evaluación.</t>
  </si>
  <si>
    <t>Socialización de criterios y decisiones del SIEE con familias.</t>
  </si>
  <si>
    <t>Registro y comunicación de decisiones basadas en resultados de evaluación.</t>
  </si>
  <si>
    <t>Definición de mecanismos de reclamación en el SIEE.</t>
  </si>
  <si>
    <t>Cumplimiento de procesos evaluativos por parte de docentes y directivos.</t>
  </si>
  <si>
    <t>Claridad en las funciones de los actores educativos dentro del SIEE.</t>
  </si>
  <si>
    <t>1. Criterios de evaluación y promoción</t>
  </si>
  <si>
    <t>R1. Revisar y fortalecer los criterios de evaluación y promoción definidos por la institución. Estos deben ser claros, específicos por área y grado, y conocidos por toda la comunidad educativa. Deben incluir tanto criterios cuantitativos como cualitativos, estar alineados con las evidencias de aprendizaje y permitir emitir juicios de valor sobre el desarrollo cognitivo, social, emocional y personal del estudiante. Además, deben contemplar condiciones explícitas para la promoción anticipada, en coherencia con el PEI y el SIEE.</t>
  </si>
  <si>
    <t>2. Escala de valoración institucional y nacional</t>
  </si>
  <si>
    <t>R2. Revisar la escala de valoración institucional para garantizar su coherencia con la escala nacional (Bajo, Básico, Alto, Superior). La escala debe facilitar la interpretación del desempeño del estudiante, ser jerárquica, progresiva y comprensible. Además, debe estar acompañada de descripciones cualitativas que permitan valorar el avance en habilidades, conocimientos y actitudes, y debe estar articulada con los niveles de desempeño definidos por área.</t>
  </si>
  <si>
    <t>3. Estrategias de valoración integral</t>
  </si>
  <si>
    <t>R3. Fortalecer las estrategias de valoración integral para que incluyan dimensiones cognitivas, actitudinales, sociales, emocionales y físicas. Estas estrategias deben permitir valorar el desarrollo del estudiante en su totalidad, incluyendo competencias ciudadanas, proyecto de vida, normas de convivencia y valores. La evaluación debe ser continua, formativa y contextualizada, y debe reflejarse en los informes escolares.</t>
  </si>
  <si>
    <t>4. Acciones de seguimiento para mejoramiento</t>
  </si>
  <si>
    <t>R4. Establecer acciones de seguimiento sistemáticas y diferenciadas que permitan identificar tempranamente las dificultades de los estudiantes. Estas deben incluir evaluaciones diagnósticas, monitoreo continuo, retroalimentación formativa y planes de mejoramiento individualizados. Es clave vincular a las familias en este proceso y garantizar que las estrategias estén alineadas con los estándares, competencias y objetivos del grado.</t>
  </si>
  <si>
    <t>5. Autoevaluación de los estudiantes</t>
  </si>
  <si>
    <t>R5. Fortalecer los espacios de autoevaluación como práctica pedagógica que fomente la reflexión crítica, la autonomía y el desarrollo personal del estudiante. La autoevaluación debe centrarse en el proceso, no solo en los resultados, y puede apoyarse en instrumentos que orienten al estudiante sobre qué y cómo evaluar. También se sugiere complementar con coevaluación entre pares para enriquecer la mirada sobre el aprendizaje.</t>
  </si>
  <si>
    <t>6. Estrategias de apoyo pedagógico</t>
  </si>
  <si>
    <t>R6. Diseñar estrategias de apoyo pedagógico que respondan a las necesidades individuales, grupales e institucionales. Estas deben implementarse durante todo el año escolar, no solo al final de los períodos, e incluir materiales, actividades, acompañamiento y retroalimentación. La nivelación debe entenderse como un proceso continuo que aborde todas las dimensiones del desarrollo, no solo la cognitiva.</t>
  </si>
  <si>
    <t>7. Evaluación por parte de docentes/directivos</t>
  </si>
  <si>
    <t>R7. Definir claramente las funciones y responsabilidades de docentes y directivos en los procesos evaluativos. El SIEE debe establecer cómo, cuándo y qué se evalúa, así como los mecanismos de seguimiento, sistematización y revisión. Es fundamental que existan espacios de reflexión pedagógica y coordinación institucional para garantizar la coherencia y calidad del proceso evaluativo.</t>
  </si>
  <si>
    <t>8. Periodicidad de informes a padres</t>
  </si>
  <si>
    <t>R8. Establecer una periodicidad mínima de entrega de informes (al menos dos veces al año), asegurando que estos no sean la única forma de retroalimentación. Los informes deben permitir apreciar el desarrollo del estudiante a lo largo del año, y estar acompañados de espacios de diálogo con las familias para fortalecer el acompañamiento educativo.</t>
  </si>
  <si>
    <t>9. Estructura clara de los informes</t>
  </si>
  <si>
    <t>R9. Se recomienda que los informes escolares incluyan identificación del estudiante, áreas evaluadas, descripciones cualitativas del desempeño, criterios de promoción y relación con la escala nacional. Deben ser comprensibles, completos y útiles para orientar el proceso educativo, tanto en casos de aprobación como de reprobación.</t>
  </si>
  <si>
    <t>10. Reclamaciones y resolución</t>
  </si>
  <si>
    <t>R10. Establecer procedimientos claros, conocidos y accesibles para atender reclamaciones sobre evaluación y promoción. Estos deben incluir instancias como el docente, director de grupo, coordinador y consejos académico o directivo. La socialización de estos mecanismos fortalece la transparencia, la corresponsabilidad y el enfoque centrado en el estudiante.</t>
  </si>
  <si>
    <t>11. Participación de la comunidad educativa</t>
  </si>
  <si>
    <t>R11. Garantizar la participación activa de estudiantes, familias, docentes y directivos en la construcción, revisión y adopción del SIEE. Esta participación debe incluir espacios de socialización, recepción de propuestas y aprobación por los consejos académico y directivo. La divulgación del SIEE es tanto un deber institucional como un derecho de la comunidad.</t>
  </si>
  <si>
    <t>RECOMENDACIONES SOBRE EL CONTROL DE ELEMENTOS NORMATIVOS:</t>
  </si>
  <si>
    <t>ALERTA DE ACTUALIZACIÓN DEL SIEE</t>
  </si>
  <si>
    <t xml:space="preserve">Considerando que el SIEE del (la) </t>
  </si>
  <si>
    <t xml:space="preserve">se encuentra en su versión Nro. </t>
  </si>
  <si>
    <t xml:space="preserve">, con fecha de aprobación </t>
  </si>
  <si>
    <t xml:space="preserve">, se recomienda tener en cuenta las anteriores sugerencias y PRIORIZAR la ACTUALIZACIÓN o RESIGNIFICACIÓN del SIEE de manera participativa, ya que han pasado más de 3 años desde su última actualización. </t>
  </si>
  <si>
    <t>PROCESO D01 GESTIÓN DE LA EVALUACIÓN EDUCATIVA</t>
  </si>
  <si>
    <t>, se sugiere tener en cuenta las anteriores recomendaciones para una futura actualización o resignificación.</t>
  </si>
  <si>
    <t>SUBSECRETARÍA DE CALIDAD EDUCATIVA</t>
  </si>
  <si>
    <t>SED NARIÑO</t>
  </si>
  <si>
    <t>SUBREGIÓN</t>
  </si>
  <si>
    <t>EE</t>
  </si>
  <si>
    <t>COD DANE</t>
  </si>
  <si>
    <t>VIGENTE DESDE</t>
  </si>
  <si>
    <t>NRO. VERSIÓN</t>
  </si>
  <si>
    <t>PREGUNTA</t>
  </si>
  <si>
    <t>Criterio</t>
  </si>
  <si>
    <t>Pregunta</t>
  </si>
  <si>
    <t>Pertinencia</t>
  </si>
  <si>
    <t>Claridad</t>
  </si>
  <si>
    <t>Inclusión/Diversidad</t>
  </si>
  <si>
    <t>Flexibilidad</t>
  </si>
  <si>
    <t>¿Se favorecen prácticas, orientadas por el SIEE, que impulsen la reflexión del estudiante mediante la autoevaluación y la retroalimentación oportuna, como parte del proceso de mejora continua?</t>
  </si>
  <si>
    <t>Coherencia</t>
  </si>
  <si>
    <t>¿Se garantiza, conforme al SIEE, que los instrumentos de evaluación valoren de forma clara y precisa las competencias esperadas, alineadas con los estándares definidos por el MEN?</t>
  </si>
  <si>
    <r>
      <rPr>
        <sz val="11"/>
        <color theme="1"/>
        <rFont val="Calibri"/>
        <charset val="1"/>
      </rPr>
      <t>¿El SIEE propicia que las evaluaciones reflejen lo que realmente se enseña y estén articuladas con actividades, proyectos o ejercicios desarrollados durante el proceso formativo</t>
    </r>
    <r>
      <rPr>
        <sz val="10"/>
        <rFont val="Arial"/>
        <charset val="1"/>
      </rPr>
      <t>?</t>
    </r>
  </si>
  <si>
    <r>
      <rPr>
        <sz val="11"/>
        <color theme="1"/>
        <rFont val="Calibri"/>
        <charset val="1"/>
      </rPr>
      <t>¿El SIEE promueve el análisis de resultados evaluativos para identificar dificultades y ajustar en consecuencia las estrategias de enseñanza</t>
    </r>
    <r>
      <rPr>
        <sz val="10"/>
        <rFont val="Arial"/>
        <charset val="1"/>
      </rPr>
      <t>?</t>
    </r>
  </si>
  <si>
    <t>Innovación</t>
  </si>
  <si>
    <r>
      <rPr>
        <sz val="11"/>
        <color theme="1"/>
        <rFont val="Calibri"/>
        <charset val="1"/>
      </rPr>
      <t>¿Las estrategias pedagógicas guiadas por el SIEE, promueven el desarrollo de habilidades como la creatividad y la adaptabilidad, a través de prácticas innovadoras</t>
    </r>
    <r>
      <rPr>
        <sz val="10"/>
        <rFont val="Arial"/>
        <charset val="1"/>
      </rPr>
      <t>?</t>
    </r>
  </si>
  <si>
    <t>Integralidad</t>
  </si>
  <si>
    <t>Mejoramiento</t>
  </si>
  <si>
    <r>
      <rPr>
        <sz val="11"/>
        <color theme="1"/>
        <rFont val="Calibri"/>
        <charset val="1"/>
      </rPr>
      <t>¿El SIEE orienta el uso de instrumentos de evaluación alternativos para identificar avances y necesidades de los estudiantes en procesos de nivelación</t>
    </r>
    <r>
      <rPr>
        <sz val="10"/>
        <rFont val="Arial"/>
        <charset val="1"/>
      </rPr>
      <t>?</t>
    </r>
  </si>
  <si>
    <t>Transparencia</t>
  </si>
  <si>
    <r>
      <rPr>
        <sz val="11"/>
        <color theme="1"/>
        <rFont val="Calibri"/>
        <charset val="1"/>
      </rPr>
      <t>¿Los criterios de evaluación y decisiones del SIEE se socializan con padres y acudientes para fomentar su comprensión y participación en el proceso educativo</t>
    </r>
    <r>
      <rPr>
        <sz val="10"/>
        <rFont val="Arial"/>
        <charset val="1"/>
      </rPr>
      <t>?</t>
    </r>
  </si>
  <si>
    <t>Oportunidad</t>
  </si>
  <si>
    <t>PROMEDIOS GENERALES</t>
  </si>
  <si>
    <t>ALBÁN</t>
  </si>
  <si>
    <t>ALDANA</t>
  </si>
  <si>
    <t>ANCUYA</t>
  </si>
  <si>
    <t>ARBOLEDA</t>
  </si>
  <si>
    <t>BARBACOAS</t>
  </si>
  <si>
    <t>BELÉN</t>
  </si>
  <si>
    <t>BUESACO</t>
  </si>
  <si>
    <t>CÓRDOBA</t>
  </si>
  <si>
    <t>CHACHAGÜÍ</t>
  </si>
  <si>
    <t>COLÓN</t>
  </si>
  <si>
    <t>CONSACÁ</t>
  </si>
  <si>
    <t>CUASPÚD</t>
  </si>
  <si>
    <t>CUMBAL</t>
  </si>
  <si>
    <t>CUMBITARA</t>
  </si>
  <si>
    <t>EL_CHARCO</t>
  </si>
  <si>
    <t>EL_CONTADERO</t>
  </si>
  <si>
    <t>EL_PEÑOL</t>
  </si>
  <si>
    <t>EL_ROSARIO</t>
  </si>
  <si>
    <t>EL_TABLÓN_DE_GÓMEZ</t>
  </si>
  <si>
    <t>EL_TAMBO</t>
  </si>
  <si>
    <t>FRANCISCO_PIZARRO</t>
  </si>
  <si>
    <t>FUNES</t>
  </si>
  <si>
    <t>GUACHUCAL</t>
  </si>
  <si>
    <t>GUAITARILLA</t>
  </si>
  <si>
    <t>GUALMATÁN</t>
  </si>
  <si>
    <t>ILES</t>
  </si>
  <si>
    <t>IMUÉS</t>
  </si>
  <si>
    <t>LA_CRUZ</t>
  </si>
  <si>
    <t>LA_FLORIDA</t>
  </si>
  <si>
    <t>LA_LLANADA</t>
  </si>
  <si>
    <t>LA_TOLA</t>
  </si>
  <si>
    <t>LA_UNIÓN</t>
  </si>
  <si>
    <t>LEIVA</t>
  </si>
  <si>
    <t>LINARES</t>
  </si>
  <si>
    <t>LOS_ANDES</t>
  </si>
  <si>
    <t>MAGÜÍ_PAYÁN</t>
  </si>
  <si>
    <t>MALLAMA</t>
  </si>
  <si>
    <t>MOSQUERA</t>
  </si>
  <si>
    <t>NARIÑO</t>
  </si>
  <si>
    <t>OLAYA_HERRERA</t>
  </si>
  <si>
    <t>OSPINA</t>
  </si>
  <si>
    <t>POLICARPA</t>
  </si>
  <si>
    <t>POTOSÍ</t>
  </si>
  <si>
    <t>PROVIDENCIA</t>
  </si>
  <si>
    <t>PUERRES</t>
  </si>
  <si>
    <t>PUPIALES</t>
  </si>
  <si>
    <t>RICAURTE</t>
  </si>
  <si>
    <t>ROBERTO_PAYÁN</t>
  </si>
  <si>
    <t>SAMANIEGO</t>
  </si>
  <si>
    <t>SAN_BERNARDO</t>
  </si>
  <si>
    <t>SAN_LORENZO</t>
  </si>
  <si>
    <t>SAN_PABLO</t>
  </si>
  <si>
    <t>SAN_PEDRO_DE_CARTAGO</t>
  </si>
  <si>
    <t>SANDONÁ</t>
  </si>
  <si>
    <t>SANTA_BÁRBARA</t>
  </si>
  <si>
    <t>SANTACRUZ</t>
  </si>
  <si>
    <t>SAPUYES</t>
  </si>
  <si>
    <t>TAMINANGO</t>
  </si>
  <si>
    <t>TANGUA</t>
  </si>
  <si>
    <t>TÚQUERRES</t>
  </si>
  <si>
    <t>YACUANQUER</t>
  </si>
  <si>
    <t>IE CHAPIURCO_ALBÁN</t>
  </si>
  <si>
    <t>IE COMERCIAL SAN LUIS_ALDANA</t>
  </si>
  <si>
    <t>IE CARLOS ALBORNOZ ROSAS_ANCUYA</t>
  </si>
  <si>
    <t>IE DE DESARROLLO RURAL DE BERRUECOS_ARBOLEDA</t>
  </si>
  <si>
    <t>CE EL TRONCO_BARBACOAS</t>
  </si>
  <si>
    <t>IE AGROAMBIENTAL SANTA ROSA_BELÉN</t>
  </si>
  <si>
    <t>IE AGROPECUARIA VERACRUZ_BUESACO</t>
  </si>
  <si>
    <t>CE CHAIR_CÓRDOBA</t>
  </si>
  <si>
    <t>IE CHACHAGUI_CHACHAGÜÍ</t>
  </si>
  <si>
    <t>IE AGROPECUARIA SAN CARLOS_COLÓN</t>
  </si>
  <si>
    <t>IE AGROPECUARIA BOMBONA_CONSACÁ</t>
  </si>
  <si>
    <t>CE CHAVISNAN_CUASPÚD</t>
  </si>
  <si>
    <t>CE BELLAVISTA_CUMBAL</t>
  </si>
  <si>
    <t>IE AGROPECUARIA SANTA ROSA_CUMBITARA</t>
  </si>
  <si>
    <t>CE ALFONSO LOPEZ_EL CHARCO</t>
  </si>
  <si>
    <t>CE LA PROVIDENCIA_EL CONTADERO</t>
  </si>
  <si>
    <t>IE JORGE ELIECER GAITAN_EL PEÑOL</t>
  </si>
  <si>
    <t>IE NUESTRA SEÑORA DEL CARMEN_EL ROSARIO</t>
  </si>
  <si>
    <t>IE AGROINDUSTRIAL LA VICTORIA CON ÉNFASIS EN LA PRODUCCIÓN DE CAFÉS ESPECIALES_EL TABLÓN DE GÓMEZ</t>
  </si>
  <si>
    <t>IE JESUS NAZARENO_EL TAMBO</t>
  </si>
  <si>
    <t>IE AGROECOLÓGICO LA PLAYA_FRANCISCO PIZARRO</t>
  </si>
  <si>
    <t>IE AGROPECUARIA MARISCAL SUCRE_FUNES</t>
  </si>
  <si>
    <t>CE ARVELA_GUACHUCAL</t>
  </si>
  <si>
    <t>IE NUESTRA SEÑORA DE LAS NIEVES_GUAITARILLA</t>
  </si>
  <si>
    <t>IE SAN JOSE_GUALMATÁN</t>
  </si>
  <si>
    <t>IE DEL NORTE MUNICIPIO DE ILES_ILES</t>
  </si>
  <si>
    <t>IE AGROPECUARIA SANTA ANA_IMUÉS</t>
  </si>
  <si>
    <t>CE LA LAGUNA_LA CRUZ</t>
  </si>
  <si>
    <t>IE LA INMACULADA DE ROBLES_LA FLORIDA</t>
  </si>
  <si>
    <t>CE EL CAMPANARIO_LA LLANADA</t>
  </si>
  <si>
    <t>IE AGROPECUARIA Y AMBIENTAL ARCA DE NOE_LA TOLA</t>
  </si>
  <si>
    <t>IE DE DESARROLLO RURAL_LA UNIÓN</t>
  </si>
  <si>
    <t>IE EL PALMAR_LEIVA</t>
  </si>
  <si>
    <t>IE DIEGO LUIS CORDOBA_LINARES</t>
  </si>
  <si>
    <t>IE AGROPECUARIO LA PLANADA_LOS ANDES</t>
  </si>
  <si>
    <t>CE TORTUGO MIGUEL_MAGÜÍ PAYÁN</t>
  </si>
  <si>
    <t>CE CHAMBU_MALLAMA</t>
  </si>
  <si>
    <t>CE FIRME CIFUENTES_MOSQUERA</t>
  </si>
  <si>
    <t>CE NAIDIZALES_NARIÑO</t>
  </si>
  <si>
    <t>IE AGROPECUARIO DEL RIO SANQUIANGA_OLAYA HERRERA</t>
  </si>
  <si>
    <t>IE CUNCHILA_OSPINA</t>
  </si>
  <si>
    <t>IE AGROPECUARIA ALTAMIRA_POLICARPA</t>
  </si>
  <si>
    <t>CE CERRO GORDO_POTOSÍ</t>
  </si>
  <si>
    <t>IE PROVIDENCIA_PROVIDENCIA</t>
  </si>
  <si>
    <t>IE JUAN XXIII_PUERRES</t>
  </si>
  <si>
    <t>IE DE COMERCIO_PUPIALES</t>
  </si>
  <si>
    <t>CE CHICANDINA_RICAURTE</t>
  </si>
  <si>
    <t>CE LA CONQUISTA_ROBERTO PAYÁN</t>
  </si>
  <si>
    <t>IE AGROPECUARIA SAN MARTIN DE PORRES_SAMANIEGO</t>
  </si>
  <si>
    <t>IE AGROPECUARIA LA VEGA_SAN BERNARDO</t>
  </si>
  <si>
    <t>IE MEDIA ACADÉMICA SAGRADO CORAZÓN DE JESÚS_SAN LORENZO</t>
  </si>
  <si>
    <t>IE ANTONIO NARIÑO_SAN PABLO</t>
  </si>
  <si>
    <t>IE LA ESTANCIA_SAN PEDRO DE CARTAGO</t>
  </si>
  <si>
    <t>IE AGROPECUARIA SIMON BOLIVAR_SANDONÁ</t>
  </si>
  <si>
    <t>CE CAMPO ALEGRE 1B_SANTA BÁRBARA</t>
  </si>
  <si>
    <t>CE ARRAYAN_SANTACRUZ</t>
  </si>
  <si>
    <t>IE AGROPECUARIA LA FLORESTA_SAPUYES</t>
  </si>
  <si>
    <t>IE CURIACO_TAMINANGO</t>
  </si>
  <si>
    <t>IE ALBERTO QUIJANO GUERRERO_TANGUA</t>
  </si>
  <si>
    <t>CE BUENAVISTA_TÚQUERRES</t>
  </si>
  <si>
    <t>IE CHAPACUAL_YACUANQUER</t>
  </si>
  <si>
    <t>IE JUAN IGNACIO ORTIZ_ALBÁN</t>
  </si>
  <si>
    <t>IE NUESTRA SEÑORA DEL PILAR_ALDANA</t>
  </si>
  <si>
    <t>IE NUESTRA SEÑORA DE LAS LAJAS_ANCUYA</t>
  </si>
  <si>
    <t>IE ECOLOGICA LA COCHA_ARBOLEDA</t>
  </si>
  <si>
    <t>CE INDÍGENA AWA EL GRAN SABALO_BARBACOAS</t>
  </si>
  <si>
    <t>IE AGROPECUARIA LA ESPERANZA_BELÉN</t>
  </si>
  <si>
    <t>IE JUBANGUANA_BUESACO</t>
  </si>
  <si>
    <t>CE EL PALMAR_CÓRDOBA</t>
  </si>
  <si>
    <t>IE NUESTRA SEÑORA DE LAS LAJAS_CHACHAGÜÍ</t>
  </si>
  <si>
    <t>IE DIVINO NIÑO GENOVA_COLÓN</t>
  </si>
  <si>
    <t>IE DE DESARROLLO RURAL_CONSACÁ</t>
  </si>
  <si>
    <t>CE EL CARCHI_CUASPÚD</t>
  </si>
  <si>
    <t>CE CHILES_CUMBAL</t>
  </si>
  <si>
    <t>IE PIZANDA_CUMBITARA</t>
  </si>
  <si>
    <t>CE BRAZO TAIJA_EL CHARCO</t>
  </si>
  <si>
    <t>CE SAGRADO CORAZON DE JESUS EL JUNCAL_EL CONTADERO</t>
  </si>
  <si>
    <t>IE SAN FRANCISCO DE ASIS_EL PEÑOL</t>
  </si>
  <si>
    <t>IE NUESTRA SEÑORA DEL ROSARIO_EL ROSARIO</t>
  </si>
  <si>
    <t>IE AGROPECUARIA INGA DE APONTE_EL TABLÓN DE GÓMEZ</t>
  </si>
  <si>
    <t>IE SAGRADO CORAZON DE JESUS_EL TAMBO</t>
  </si>
  <si>
    <t>IE SAN PEDRO DEL VINO_FRANCISCO PIZARRO</t>
  </si>
  <si>
    <t>IE GUAPUSCAL ALTO_FUNES</t>
  </si>
  <si>
    <t>CE CHAPUD_GUACHUCAL</t>
  </si>
  <si>
    <t>IE SAN ALEJANDRO_GUAITARILLA</t>
  </si>
  <si>
    <t>IE TECNICA PROMOCION SOCIAL_GUALMATÁN</t>
  </si>
  <si>
    <t>IE JOSE ANTONIO GALAN_ILES</t>
  </si>
  <si>
    <t>IE JESUS DEL GRAN PODER_IMUÉS</t>
  </si>
  <si>
    <t>IE AGROPECUARIA MIGUEL ANGEL RANGEL_LA CRUZ</t>
  </si>
  <si>
    <t>IE NUESTRA SEÑORA DELCARMEN_LA FLORIDA</t>
  </si>
  <si>
    <t>IE JUAN PABLO I_LA LLANADA</t>
  </si>
  <si>
    <t>IE SAN PABLO DE LA MAR_LA TOLA</t>
  </si>
  <si>
    <t>IE ESCUELA NORMAL SUPERIOR SAN CARLOS_LA UNIÓN</t>
  </si>
  <si>
    <t>IE LAS DELICIAS_LEIVA</t>
  </si>
  <si>
    <t>IE LUIS CARLOS GALAN_LINARES</t>
  </si>
  <si>
    <t>IE LA PAZ_LOS ANDES</t>
  </si>
  <si>
    <t>CE TORTUGO_MAGÜÍ PAYÁN</t>
  </si>
  <si>
    <t>CE CHUCUNES_MALLAMA</t>
  </si>
  <si>
    <t>CE MIEL DE ABEJA_MOSQUERA</t>
  </si>
  <si>
    <t>IE JUAN PABLO II_NARIÑO</t>
  </si>
  <si>
    <t>IE LA INMACULADA_OLAYA HERRERA</t>
  </si>
  <si>
    <t>IE FRANCISCO DE PAULA SANTANDER_OSPINA</t>
  </si>
  <si>
    <t>IE AGROPECUARIA EL EJIDO_POLICARPA</t>
  </si>
  <si>
    <t>IE AGROPECUARIA LUIS ANTONIO MONTERO_POTOSÍ</t>
  </si>
  <si>
    <t>IE MONOPAMBA_PUERRES</t>
  </si>
  <si>
    <t>IE ESCUELA NORMAL SUPERIOR PIO XII_PUPIALES</t>
  </si>
  <si>
    <t>CE CHINAI_RICAURTE</t>
  </si>
  <si>
    <t>CE LOMA GRANDE_ROBERTO PAYÁN</t>
  </si>
  <si>
    <t>IE BETANIA_SAMANIEGO</t>
  </si>
  <si>
    <t>IE JOSE ANTONIO GALAN_SAN BERNARDO</t>
  </si>
  <si>
    <t>IE NUESTRA SEÑORA DEL CARMEN_SAN LORENZO</t>
  </si>
  <si>
    <t>IE ESCUELA NORMAL SUPERIOR SAGRADO CORAZON DE JESUS_SAN PABLO</t>
  </si>
  <si>
    <t>IE SAN PEDRO DE CARTAGO_SAN PEDRO DE CARTAGO</t>
  </si>
  <si>
    <t>IE JESUS DE PRAGA_SANDONÁ</t>
  </si>
  <si>
    <t>CE EL GUABAL_SANTA BÁRBARA</t>
  </si>
  <si>
    <t>CE CAMPOALEGRE_SANTACRUZ</t>
  </si>
  <si>
    <t>IE SEBASTIAN DE BELALCAZAR_SAPUYES</t>
  </si>
  <si>
    <t>IE ECOTURISTICA PUERTO REMOLINO_TAMINANGO</t>
  </si>
  <si>
    <t>IE JOSE MARIA NAVARRETE_TANGUA</t>
  </si>
  <si>
    <t>CE CUETAMPE_TÚQUERRES</t>
  </si>
  <si>
    <t>IE CONCENTRACION DE DESARROLLO RURAL_YACUANQUER</t>
  </si>
  <si>
    <t>IE POLITECNICO JUAN BOLAÑOS_ALBÁN</t>
  </si>
  <si>
    <t>IE SAN FRANCISCO DE ASIS_ANCUYA</t>
  </si>
  <si>
    <t>IE ROSAFLORIDA_ARBOLEDA</t>
  </si>
  <si>
    <t>CE INDIGENA AWA LISANDRO NASTACUAS_BARBACOAS</t>
  </si>
  <si>
    <t>IE NUESTRA SEÑORA DE BELEN_BELÉN</t>
  </si>
  <si>
    <t>IE RAFAEL URIBE URIBE_BUESACO</t>
  </si>
  <si>
    <t>CE EL PLACER_CÓRDOBA</t>
  </si>
  <si>
    <t>IE LEOPOLDO LOPEZ ALVAREZ_COLÓN</t>
  </si>
  <si>
    <t>IE LOS LIBERTADORES_CONSACÁ</t>
  </si>
  <si>
    <t>CE INDIGENA CHUNGANA_CUASPÚD</t>
  </si>
  <si>
    <t>CE CHITA LLANO LARGO_CUMBAL</t>
  </si>
  <si>
    <t>IE SAN PEDRO_CUMBITARA</t>
  </si>
  <si>
    <t>CE CHACHAJO_EL CHARCO</t>
  </si>
  <si>
    <t>IE LAS DELICIAS_EL CONTADERO</t>
  </si>
  <si>
    <t>IE SAGRADO CORAZON DE JESUS_EL ROSARIO</t>
  </si>
  <si>
    <t>IE FATIMA_EL TABLÓN DE GÓMEZ</t>
  </si>
  <si>
    <t>IE SAN PEDRO_EL TAMBO</t>
  </si>
  <si>
    <t>IE SEÑOR DEL MAR_FRANCISCO PIZARRO</t>
  </si>
  <si>
    <t>IE MUNICIPIO DE FUNES_FUNES</t>
  </si>
  <si>
    <t>CE CHIMANGUAL_GUACHUCAL</t>
  </si>
  <si>
    <t>IE TECNICA MARIA AUXILIADORA_GUAITARILLA</t>
  </si>
  <si>
    <t>IE TECNICA SANTO TOMAS_GUALMATÁN</t>
  </si>
  <si>
    <t>IE SAN FRANCISCO DE ASIS_ILES</t>
  </si>
  <si>
    <t>IE MARIA LUZ_IMUÉS</t>
  </si>
  <si>
    <t>IE DE BACHILLERATO_LA CRUZ</t>
  </si>
  <si>
    <t>IE SAN BARTOLOME DE LA FLORIDA_LA FLORIDA</t>
  </si>
  <si>
    <t>IE TÉCNICO AGROPECUARIA RODRIGO LARA BONILLA_LA LLANADA</t>
  </si>
  <si>
    <t>IE SOFONIAS YACUP_LA TOLA</t>
  </si>
  <si>
    <t>IE JUANAMBU_LA UNIÓN</t>
  </si>
  <si>
    <t>IE SAN GERARDO_LEIVA</t>
  </si>
  <si>
    <t>IE SAN FRANCISCO DE ASIS_LINARES</t>
  </si>
  <si>
    <t>IE TÉCNICA COMERCIAL PANGÚS_LOS ANDES</t>
  </si>
  <si>
    <t>IE ELISEO PAYAN_MAGÜÍ PAYÁN</t>
  </si>
  <si>
    <t>CE COATAQUER_MALLAMA</t>
  </si>
  <si>
    <t>IE AGROPECUARIA COCAL DE LOS PAYANES_MOSQUERA</t>
  </si>
  <si>
    <t>IE LAS MARIAS_OLAYA HERRERA</t>
  </si>
  <si>
    <t>IE SAN ISIDRO_OSPINA</t>
  </si>
  <si>
    <t>IE MADRIGAL SAN FRANCISCO DE ASIS_POLICARPA</t>
  </si>
  <si>
    <t>IE BAJO SINAI_POTOSÍ</t>
  </si>
  <si>
    <t>IE SAN MATEO_PUERRES</t>
  </si>
  <si>
    <t>IE LOS HEROES_PUPIALES</t>
  </si>
  <si>
    <t>CE CUESBI MONTAÑA_RICAURTE</t>
  </si>
  <si>
    <t>IE POLICARPA BOCA DE TELEMBI_ROBERTO PAYÁN</t>
  </si>
  <si>
    <t>IE POLICARPA SALAVARRIETA_SAMANIEGO</t>
  </si>
  <si>
    <t>IE SANTA MARTHA_SAN LORENZO</t>
  </si>
  <si>
    <t>IE TECNICA MANUEL BRICEÑO_SAN PABLO</t>
  </si>
  <si>
    <t>IE NUESTRA SEÑORA DE FATIMA_SANDONÁ</t>
  </si>
  <si>
    <t>CE VUELTA LARGA_SANTA BÁRBARA</t>
  </si>
  <si>
    <t>CE CANDAGAN_SANTACRUZ</t>
  </si>
  <si>
    <t>IE TECNICA EL ESPINO_SAPUYES</t>
  </si>
  <si>
    <t>IE EL MANZANO_TAMINANGO</t>
  </si>
  <si>
    <t>IE MISAEL PASTRANA BORRERO_TANGUA</t>
  </si>
  <si>
    <t>CE EL ARRAYAN DE YASCUAL_TÚQUERRES</t>
  </si>
  <si>
    <t>IE PEDRO LEON TORRES_YACUANQUER</t>
  </si>
  <si>
    <t>CE INDIGENA AWÁ LOS TELEMBIES_BARBACOAS</t>
  </si>
  <si>
    <t>IE SAN ANTONIO DE PADUA_BUESACO</t>
  </si>
  <si>
    <t>CE EL PULIS_CÓRDOBA</t>
  </si>
  <si>
    <t>IE NUESTRA SEÑORA DEL ROSARIO_COLÓN</t>
  </si>
  <si>
    <t>CE MACAS DE CHAUTALA_CUASPÚD</t>
  </si>
  <si>
    <t>CE CRISTO REY_CUMBAL</t>
  </si>
  <si>
    <t>IE SIDON_CUMBITARA</t>
  </si>
  <si>
    <t>CE CHAPILERO_EL CHARCO</t>
  </si>
  <si>
    <t>IE SAN CARLOS_EL CONTADERO</t>
  </si>
  <si>
    <t>IE SANTA ROSA DE LIMA_EL ROSARIO</t>
  </si>
  <si>
    <t>IE LAS MESAS INSEM_EL TABLÓN DE GÓMEZ</t>
  </si>
  <si>
    <t>CE COMUNIDAD_GUACHUCAL</t>
  </si>
  <si>
    <t>IE ESCUELA NORMAL SUPERIOR DEL MAYO_LA CRUZ</t>
  </si>
  <si>
    <t>IE SAN JOSE DE MATITUY_LA FLORIDA</t>
  </si>
  <si>
    <t>IE PALO VERDE_LA UNIÓN</t>
  </si>
  <si>
    <t>IE TECNICO SAN JUAN BAUTISTA_LOS ANDES</t>
  </si>
  <si>
    <t>IE LAS LAJAS_MAGÜÍ PAYÁN</t>
  </si>
  <si>
    <t>CE CURCUEL_MALLAMA</t>
  </si>
  <si>
    <t>IE LICEO DEL PACIFICO_MOSQUERA</t>
  </si>
  <si>
    <t>IE LITORAL PACIFICO_OLAYA HERRERA</t>
  </si>
  <si>
    <t>IE POLICARPA_POLICARPA</t>
  </si>
  <si>
    <t>IE INDIGENA AGROINDUSTRIAL SANTA TERESITA_POTOSÍ</t>
  </si>
  <si>
    <t>IE TECNICA AGROPECUARIA JOSE MARIA HERNANDEZ_PUPIALES</t>
  </si>
  <si>
    <t>CE DE VEGAS_RICAURTE</t>
  </si>
  <si>
    <t>IE PUMBI LAS LAJAS_ROBERTO PAYÁN</t>
  </si>
  <si>
    <t>IE SIMON BOLIVAR_SAMANIEGO</t>
  </si>
  <si>
    <t>IE TECNICA AGROPECUARIA SALINAS_SAN LORENZO</t>
  </si>
  <si>
    <t>IE SAGRADO CORAZON DE JESUS_SANDONÁ</t>
  </si>
  <si>
    <t>IE POLITECNICA SANTA BARBARA_SANTA BÁRBARA</t>
  </si>
  <si>
    <t>CE CHAGUEZ_SANTACRUZ</t>
  </si>
  <si>
    <t>IE EL PARAMO_TAMINANGO</t>
  </si>
  <si>
    <t>IE NUESTRA SEÑORA DEL CARMEN_TANGUA</t>
  </si>
  <si>
    <t>CE EL MANZANO_TÚQUERRES</t>
  </si>
  <si>
    <t>CE PITADERO_BARBACOAS</t>
  </si>
  <si>
    <t>IE SAN IGNACIO_BUESACO</t>
  </si>
  <si>
    <t>CE EL SALADO_CÓRDOBA</t>
  </si>
  <si>
    <t>CE PUENTE DE TIERRA_CUASPÚD</t>
  </si>
  <si>
    <t>CE CUALPALA_CUMBAL</t>
  </si>
  <si>
    <t>CE EL ROSARIO_EL CHARCO</t>
  </si>
  <si>
    <t>IE NUESTRA SEÑORA DE LAS MERCEDES_EL TABLÓN DE GÓMEZ</t>
  </si>
  <si>
    <t>CE CRISTO ALTO_GUACHUCAL</t>
  </si>
  <si>
    <t>IE MICROEMPRESARIAL DE CABUYALES_LA CRUZ</t>
  </si>
  <si>
    <t>IE TÉCNICA AGROPECUARIA GUSTIN SANTACRUZ_LA FLORIDA</t>
  </si>
  <si>
    <t>IE SANTANDER_LA UNIÓN</t>
  </si>
  <si>
    <t>CE EL ARCO_MALLAMA</t>
  </si>
  <si>
    <t>IE MERIZALDE PORVENIR_OLAYA HERRERA</t>
  </si>
  <si>
    <t>IE RESTREPO_POLICARPA</t>
  </si>
  <si>
    <t>IE NUESTRA SEÑORA DE LOURDES_POTOSÍ</t>
  </si>
  <si>
    <t>CE EL ARRAYAN_RICAURTE</t>
  </si>
  <si>
    <t>IE SAN JOSE DEL TELEMBI_ROBERTO PAYÁN</t>
  </si>
  <si>
    <t>IE TÉCNICA AGROPECUARIA Y DE SISTEMAS SIMON ALVAREZ_SAMANIEGO</t>
  </si>
  <si>
    <t>IE TECNICA AGROPECUARIA SAN GERARDO_SAN LORENZO</t>
  </si>
  <si>
    <t>IE SANTO TOMAS DE AQUINO_SANDONÁ</t>
  </si>
  <si>
    <t>IE SANTA RITA_SANTA BÁRBARA</t>
  </si>
  <si>
    <t>CE CHAGUI_SANTACRUZ</t>
  </si>
  <si>
    <t>IE EL TABLON PANAMERICANO_TAMINANGO</t>
  </si>
  <si>
    <t>CE EL PESCADILLO_TÚQUERRES</t>
  </si>
  <si>
    <t>IE BUENAVISTA_BARBACOAS</t>
  </si>
  <si>
    <t>IE SANTA MARIA_BUESACO</t>
  </si>
  <si>
    <t>CE GUITUNGAL_CÓRDOBA</t>
  </si>
  <si>
    <t>CE SAN FRANCISCO DE ARELLANOS_CUASPÚD</t>
  </si>
  <si>
    <t>CE CUASPUD GRANDE_CUMBAL</t>
  </si>
  <si>
    <t>CE GUAZARIJA_EL CHARCO</t>
  </si>
  <si>
    <t>IE POMPEYA_EL TABLÓN DE GÓMEZ</t>
  </si>
  <si>
    <t>CE CRISTO BAJO_GUACHUCAL</t>
  </si>
  <si>
    <t>IE TECNICA AGROINDUSTRIAL SAN GERARDO_LA CRUZ</t>
  </si>
  <si>
    <t>CE EL GUABO_MALLAMA</t>
  </si>
  <si>
    <t>IE SAN JOSE CALABAZAL_OLAYA HERRERA</t>
  </si>
  <si>
    <t>IE SANCHEZ_POLICARPA</t>
  </si>
  <si>
    <t>IE SAN ANTONIO DE PADUA_POTOSÍ</t>
  </si>
  <si>
    <t>CE PUEBLO VIEJO_RICAURTE</t>
  </si>
  <si>
    <t>IE TECNICO AGROECOLOGICO EL MOTILON_SAMANIEGO</t>
  </si>
  <si>
    <t>IE TECNICA AGROPECUARIA SANTA CECILIA_SAN LORENZO</t>
  </si>
  <si>
    <t>IE SOLEDAD PUEBLITO_SANTA BÁRBARA</t>
  </si>
  <si>
    <t>CE CHAPILAL_SANTACRUZ</t>
  </si>
  <si>
    <t>IE PABLO VI_TAMINANGO</t>
  </si>
  <si>
    <t>CE GUANGUEZAN_TÚQUERRES</t>
  </si>
  <si>
    <t>IE EL DIVISO_BARBACOAS</t>
  </si>
  <si>
    <t>IE SANTA ROSA DE LIMA_BUESACO</t>
  </si>
  <si>
    <t>CE LA CUMBRE_CÓRDOBA</t>
  </si>
  <si>
    <t>CE SAN FRANCISCO DE MONTENEGRO_CUASPÚD</t>
  </si>
  <si>
    <t>CE EL CHILCO_CUMBAL</t>
  </si>
  <si>
    <t>CE LA MILAGROSA_EL CHARCO</t>
  </si>
  <si>
    <t>CE CUALAPUD_GUACHUCAL</t>
  </si>
  <si>
    <t>IE TECNICA SAN FRANCISCO DE ASIS_LA CRUZ</t>
  </si>
  <si>
    <t>CE EL ROSAL_MALLAMA</t>
  </si>
  <si>
    <t>IE SANTA CRUZ_POLICARPA</t>
  </si>
  <si>
    <t>CE SAN LUIS NULPE MEDIO_RICAURTE</t>
  </si>
  <si>
    <t>IE VALPARAISO BAJO_SAN LORENZO</t>
  </si>
  <si>
    <t>CE CHAPUESQUER_SANTACRUZ</t>
  </si>
  <si>
    <t>IE PEDRO DE ADRADA_TAMINANGO</t>
  </si>
  <si>
    <t>CE LA ACEQUIA_TÚQUERRES</t>
  </si>
  <si>
    <t>IE ESCUELA NORMAL SUPERIOR LA INMACULADA_BARBACOAS</t>
  </si>
  <si>
    <t>IE VILLAMORENO_BUESACO</t>
  </si>
  <si>
    <t>CE LA ENSILLADA_CÓRDOBA</t>
  </si>
  <si>
    <t>CE SAN FRANCISCO DEL SOCORRO_CUASPÚD</t>
  </si>
  <si>
    <t>CE EL DORADO_CUMBAL</t>
  </si>
  <si>
    <t>CE LA PAMPA_EL CHARCO</t>
  </si>
  <si>
    <t>CE EL CONSUELO_GUACHUCAL</t>
  </si>
  <si>
    <t>CE EL VERDE_MALLAMA</t>
  </si>
  <si>
    <t>IE AGROPECUARIA COMUNIDAD INDIGENA INKAI -AWA_RICAURTE</t>
  </si>
  <si>
    <t>CE CHIPACUED_SANTACRUZ</t>
  </si>
  <si>
    <t>CE LA CIENAGA_TÚQUERRES</t>
  </si>
  <si>
    <t>IE INDIGENA TECNICA AGROAMBIENTAL BILINGÜE AWA_BARBACOAS</t>
  </si>
  <si>
    <t>CE LA FLORIDA_CÓRDOBA</t>
  </si>
  <si>
    <t>IE AGROPECUARIA INDÍGENA SEBASTIAN GARCIA CARLOSAMA_CUASPÚD</t>
  </si>
  <si>
    <t>CE EL ESPINO_CUMBAL</t>
  </si>
  <si>
    <t>CE MONTE ALTO_EL CHARCO</t>
  </si>
  <si>
    <t>CE GUAN PUENTE ALTO._GUACHUCAL</t>
  </si>
  <si>
    <t>CE LA ALEGRIA_MALLAMA</t>
  </si>
  <si>
    <t>IE BILINGÜE AGROINDUSTRIAL SINDAGUA - I.E.B.A.S_RICAURTE</t>
  </si>
  <si>
    <t>CE CIRO AGUSTIN_SANTACRUZ</t>
  </si>
  <si>
    <t>CE LA ENSILLADA_TÚQUERRES</t>
  </si>
  <si>
    <t>IE LA HUMILDAD_BARBACOAS</t>
  </si>
  <si>
    <t>CE LLORENTE_CÓRDOBA</t>
  </si>
  <si>
    <t>IE CAMILO TORRES_CUASPÚD</t>
  </si>
  <si>
    <t>CE EL LAUREL_CUMBAL</t>
  </si>
  <si>
    <t>CE NIÑAS SANTA CATALINA_EL CHARCO</t>
  </si>
  <si>
    <t>CE GUAN_GUACHUCAL</t>
  </si>
  <si>
    <t>CE LA OSCURANA_MALLAMA</t>
  </si>
  <si>
    <t>IE OSPINA PEREZ_RICAURTE</t>
  </si>
  <si>
    <t>CE CUALCHAG_SANTACRUZ</t>
  </si>
  <si>
    <t>CE LA FLORIDA_TÚQUERRES</t>
  </si>
  <si>
    <t>IE LUIS IRIZAR SALAZAR_BARBACOAS</t>
  </si>
  <si>
    <t>CE MIRADOR_CÓRDOBA</t>
  </si>
  <si>
    <t>CE EL MORTIÑO_CUMBAL</t>
  </si>
  <si>
    <t>CE PUEBLO NUEVO_EL CHARCO</t>
  </si>
  <si>
    <t>CE GUANCHA_GUACHUCAL</t>
  </si>
  <si>
    <t>CE MALLAMA_MALLAMA</t>
  </si>
  <si>
    <t>IE RICAURTE_RICAURTE</t>
  </si>
  <si>
    <t>CE EL CARMEN VARGAS DOS_SANTACRUZ</t>
  </si>
  <si>
    <t>CE LAS MINAS_TÚQUERRES</t>
  </si>
  <si>
    <t>IE SAN MIGUEL DE ÑAMBI_BARBACOAS</t>
  </si>
  <si>
    <t>CE MUESMUERAN ALTO_CÓRDOBA</t>
  </si>
  <si>
    <t>CE EL ROSAL_CUMBAL</t>
  </si>
  <si>
    <t>CE RURAL MAIZ BLANCO_EL CHARCO</t>
  </si>
  <si>
    <t>CE INTEGD DE COLIMBA_GUACHUCAL</t>
  </si>
  <si>
    <t>CE PROVIDENCIA_MALLAMA</t>
  </si>
  <si>
    <t>CE EL CLARAVAL_SANTACRUZ</t>
  </si>
  <si>
    <t>CE PUERANQUER_TÚQUERRES</t>
  </si>
  <si>
    <t>IE SANTA TERESITA DE ALTAQUER_BARBACOAS</t>
  </si>
  <si>
    <t>CE MUESMUERAN BAJO_CÓRDOBA</t>
  </si>
  <si>
    <t>CE EL SALADO_CUMBAL</t>
  </si>
  <si>
    <t>CE RURAL SAN FRANCISCO DE TAIJA_EL CHARCO</t>
  </si>
  <si>
    <t>CE IPIALPUD_GUACHUCAL</t>
  </si>
  <si>
    <t>CE PUEBLO VIEJO_MALLAMA</t>
  </si>
  <si>
    <t>CE EL DIAMANTE_SANTACRUZ</t>
  </si>
  <si>
    <t>CE QUEBRADA OSCURA_TÚQUERRES</t>
  </si>
  <si>
    <t>IE TERAIMBE_BARBACOAS</t>
  </si>
  <si>
    <t>CE PUEBLO BAJO_CÓRDOBA</t>
  </si>
  <si>
    <t>CE EL TAMBILLO_CUMBAL</t>
  </si>
  <si>
    <t>CE RURAL SAN PEDRO BOLIVAR_EL CHARCO</t>
  </si>
  <si>
    <t>CE LA VICTORIA._GUACHUCAL</t>
  </si>
  <si>
    <t>CE PUERAN_MALLAMA</t>
  </si>
  <si>
    <t>CE EL EDEN_SANTACRUZ</t>
  </si>
  <si>
    <t>CE ROSARIO PAMBA_TÚQUERRES</t>
  </si>
  <si>
    <t>CE QUEBRADA BLANCA_CÓRDOBA</t>
  </si>
  <si>
    <t>CE GOLONDRINAS_CUMBAL</t>
  </si>
  <si>
    <t>CE SALTO MAGDALENA_EL CHARCO</t>
  </si>
  <si>
    <t>CE RIVERAS_GUACHUCAL</t>
  </si>
  <si>
    <t>CE PUSUSQUER_MALLAMA</t>
  </si>
  <si>
    <t>CE EL GUARANGO_SANTACRUZ</t>
  </si>
  <si>
    <t>CE SAN JOSE PARTIDERO_TÚQUERRES</t>
  </si>
  <si>
    <t>CE SAN FRANCISCO DE YUNGACHALA_CÓRDOBA</t>
  </si>
  <si>
    <t>CE GUAN CENTRO_CUMBAL</t>
  </si>
  <si>
    <t>CE VILLA_EL CHARCO</t>
  </si>
  <si>
    <t>CE SAN RAMON_GUACHUCAL</t>
  </si>
  <si>
    <t>CE SAN JORGE_MALLAMA</t>
  </si>
  <si>
    <t>CE EL HATO_SANTACRUZ</t>
  </si>
  <si>
    <t>CE SANTA CECILIA PANAMAL_TÚQUERRES</t>
  </si>
  <si>
    <t>CE SAN JUAN CHICO_CÓRDOBA</t>
  </si>
  <si>
    <t>CE GUAPUL_CUMBAL</t>
  </si>
  <si>
    <t>IE BAZAN_EL CHARCO</t>
  </si>
  <si>
    <t>CE SOL DE LOS PASTOS_GUACHUCAL</t>
  </si>
  <si>
    <t>CE TERCAN_MALLAMA</t>
  </si>
  <si>
    <t>CE EL MADROÑO_SANTACRUZ</t>
  </si>
  <si>
    <t>IE AGRICOLA DE LA SABANA_TÚQUERRES</t>
  </si>
  <si>
    <t>CE SAN PABLO DE PAYAN_CÓRDOBA</t>
  </si>
  <si>
    <t>CE JORGE ELIECER GAITAN_CUMBAL</t>
  </si>
  <si>
    <t>IE EL CANAL NOCTURNO MARIANO OSPINA PEREZ_EL CHARCO</t>
  </si>
  <si>
    <t>IE GENARO LEON_GUACHUCAL</t>
  </si>
  <si>
    <t>IE INDÍGENA AGROAMBIENTAL PUSPUED_MALLAMA</t>
  </si>
  <si>
    <t>CE EL PARAISO_SANTACRUZ</t>
  </si>
  <si>
    <t>IE AGROPECUARIA CUATRO ESQUINAS_TÚQUERRES</t>
  </si>
  <si>
    <t>CE SAN RANCISCO DE PAYAN_CÓRDOBA</t>
  </si>
  <si>
    <t>CE LA BALSA_CUMBAL</t>
  </si>
  <si>
    <t>IE EL HORMIGUERO_EL CHARCO</t>
  </si>
  <si>
    <t>IE SAN JOSE DE CHILLANQUER_GUACHUCAL</t>
  </si>
  <si>
    <t>IE MUNICIPIO DE MALLAMA_MALLAMA</t>
  </si>
  <si>
    <t>CE EL PEDREGAL_SANTACRUZ</t>
  </si>
  <si>
    <t>IE AGROPECUARIA POLACHAYAN_TÚQUERRES</t>
  </si>
  <si>
    <t>CE SANTA BRIGIDA_CÓRDOBA</t>
  </si>
  <si>
    <t>CE LA LAGUNA_CUMBAL</t>
  </si>
  <si>
    <t>IE LA TRIBUNA_EL CHARCO</t>
  </si>
  <si>
    <t>IE TECNICA AGROPECUARIA INDIGENA LIBARDO RAMIRO MUÑOZ_GUACHUCAL</t>
  </si>
  <si>
    <t>IE TÉCNICA SAN JUAN BAUTISTA DE LA SALLE_MALLAMA</t>
  </si>
  <si>
    <t>CE EL SANDE_SANTACRUZ</t>
  </si>
  <si>
    <t>IE INSTITUTO TECNICO GIRARDOT_TÚQUERRES</t>
  </si>
  <si>
    <t>CE TANDAUD_CÓRDOBA</t>
  </si>
  <si>
    <t>CE LA LIBERTAD_CUMBAL</t>
  </si>
  <si>
    <t>IE NUESTRA SEÑORA DEL CARMEN_EL CHARCO</t>
  </si>
  <si>
    <t>IE TECNICA AGROPECUARIA SAN DIEGO_GUACHUCAL</t>
  </si>
  <si>
    <t>CE GUADUALITO_SANTACRUZ</t>
  </si>
  <si>
    <t>IE INSTITUTO TERESIANO_TÚQUERRES</t>
  </si>
  <si>
    <t>IE LOS ARRAYANES_CÓRDOBA</t>
  </si>
  <si>
    <t>CE LA ORTIGA_CUMBAL</t>
  </si>
  <si>
    <t>IE RIO TAPAJE_EL CHARCO</t>
  </si>
  <si>
    <t>CE GUAMANCHAG_SANTACRUZ</t>
  </si>
  <si>
    <t>IE MUNICIPAL DE OLAYA_TÚQUERRES</t>
  </si>
  <si>
    <t>IE NUESTRA SRA. DE FATIMA_CÓRDOBA</t>
  </si>
  <si>
    <t>CE LA PALMA_CUMBAL</t>
  </si>
  <si>
    <t>IE SAN JOSE DEL TAPAJE_EL CHARCO</t>
  </si>
  <si>
    <t>CE LA CEIBA_SANTACRUZ</t>
  </si>
  <si>
    <t>IE SAN FRANCISCO DE ASIS_TÚQUERRES</t>
  </si>
  <si>
    <t>IE SAN BARTOLOME_CÓRDOBA</t>
  </si>
  <si>
    <t>CE LA POMA_CUMBAL</t>
  </si>
  <si>
    <t>IE TECNICA COMERCIAL SAN JUAN BAUTISTA_EL CHARCO</t>
  </si>
  <si>
    <t>CE LA ESPERANZA_SANTACRUZ</t>
  </si>
  <si>
    <t>IE SAN LUIS GONZAGA_TÚQUERRES</t>
  </si>
  <si>
    <t>IE SANTANDER_CÓRDOBA</t>
  </si>
  <si>
    <t>CE LA UNION_CUMBAL</t>
  </si>
  <si>
    <t>CE LA FLORIDA_SANTACRUZ</t>
  </si>
  <si>
    <t>IE SAN SEBASTIAN DE YASCUAL_TÚQUERRES</t>
  </si>
  <si>
    <t>IE TECNICA AGROECOLOGICA DEL RESGUARDO DE MALES_CÓRDOBA</t>
  </si>
  <si>
    <t>CE LAS PLAYAS_CUMBAL</t>
  </si>
  <si>
    <t>CE LA INGA_SANTACRUZ</t>
  </si>
  <si>
    <t>IE SANTANDER_TÚQUERRES</t>
  </si>
  <si>
    <t>IE TECNICA AGROPECUARIA INDIGENA DEL RESGUARDO DE MALES._CÓRDOBA</t>
  </si>
  <si>
    <t>CE LOS PINOS_CUMBAL</t>
  </si>
  <si>
    <t>CE LA TOLA_SANTACRUZ</t>
  </si>
  <si>
    <t>CE MACHINES_CUMBAL</t>
  </si>
  <si>
    <t>CE LA ZABALETA_SANTACRUZ</t>
  </si>
  <si>
    <t>CE MARINO_CUMBAL</t>
  </si>
  <si>
    <t>CE LOS PASTOS_SANTACRUZ</t>
  </si>
  <si>
    <t>CE MARPI_CUMBAL</t>
  </si>
  <si>
    <t>CE MANCHAG_SANTACRUZ</t>
  </si>
  <si>
    <t>CE MAYASQUER_CUMBAL</t>
  </si>
  <si>
    <t>CE NUESTRA SEÑORA DE LAS LAJAS_SANTACRUZ</t>
  </si>
  <si>
    <t>CE MIRAFLORES_CUMBAL</t>
  </si>
  <si>
    <t>CE PIARAMAG_SANTACRUZ</t>
  </si>
  <si>
    <t>CE NAZATE_CUMBAL</t>
  </si>
  <si>
    <t>CE PIPALA_SANTACRUZ</t>
  </si>
  <si>
    <t>CE NUMBI_CUMBAL</t>
  </si>
  <si>
    <t>CE PISILTES_SANTACRUZ</t>
  </si>
  <si>
    <t>CE PANAN_CUMBAL</t>
  </si>
  <si>
    <t>CE SAN ANTONIO DE CUNDES_SANTACRUZ</t>
  </si>
  <si>
    <t>CE PUEBLO VIEJO_CUMBAL</t>
  </si>
  <si>
    <t>CE SAN JOSE VARGAS UNO_SANTACRUZ</t>
  </si>
  <si>
    <t>CE PUSCUELAN_CUMBAL</t>
  </si>
  <si>
    <t>CE SAN JOSE_SANTACRUZ</t>
  </si>
  <si>
    <t>CE RIO BLANCO_CUMBAL</t>
  </si>
  <si>
    <t>CE SAN MARTIN_SANTACRUZ</t>
  </si>
  <si>
    <t>CE ROMERILLO_CUMBAL</t>
  </si>
  <si>
    <t>CE SANTA MARIA_SANTACRUZ</t>
  </si>
  <si>
    <t>CE SAN FELIPE_CUMBAL</t>
  </si>
  <si>
    <t>CE SANTA ROSA_SANTACRUZ</t>
  </si>
  <si>
    <t>CE SAN IGNACIO_CUMBAL</t>
  </si>
  <si>
    <t>CE TAQUELAN_SANTACRUZ</t>
  </si>
  <si>
    <t>CE SAN JOSE_CUMBAL</t>
  </si>
  <si>
    <t>IE SAN JUAN BAUTISTA_SANTACRUZ</t>
  </si>
  <si>
    <t>CE SAN JUDAS_CUMBAL</t>
  </si>
  <si>
    <t>IE TECNICA NUESTRA SEÑORA DE LOURDES_SANTACRUZ</t>
  </si>
  <si>
    <t>CE SAN MARTIN_CUMBAL</t>
  </si>
  <si>
    <t>CE SAN VICENTE DE MULAS_CUMBAL</t>
  </si>
  <si>
    <t>CE TIERRAS DE COLOMBIA (GUAPA)_CUMBAL</t>
  </si>
  <si>
    <t>IE AGROPECUARIA INDIGENA DE PANAN_CUMBAL</t>
  </si>
  <si>
    <t>IE COLEGIO AGROECOLOGICO SAGRADO CORAZON DE JESUS DE CUETIAL_CUMBAL</t>
  </si>
  <si>
    <t>IE DIVINO NIÑO JESUS_CUMBAL</t>
  </si>
  <si>
    <t>IE INDÍGENA AGROAMBIENTAL MAYKER_CUMBAL</t>
  </si>
  <si>
    <t>IE INMACULADA CONCEPCION DE TALLAMBI_CUMBAL</t>
  </si>
  <si>
    <t>IE JOSE ANTONIO LLORENTE_CUMBAL</t>
  </si>
  <si>
    <t>IE LA CALERA_CUMBAL</t>
  </si>
  <si>
    <t>IE LOS ANDES DE CUAICAL_CUMBAL</t>
  </si>
  <si>
    <t>IE NUESTRO SEÑOR DEL RIO DE CHILES_CUMBAL</t>
  </si>
  <si>
    <t>IE SAN JUAN DE MAYASQUER_CUMBAL</t>
  </si>
  <si>
    <t>IE TECNICA AGROPECUARIA INDIGENA CUMBE_CUMBAL</t>
  </si>
  <si>
    <t>IE YO REINARE_CUMBAL</t>
  </si>
  <si>
    <t>INSTITUCION</t>
  </si>
  <si>
    <t>TIPO</t>
  </si>
  <si>
    <t>ZONA SEDE</t>
  </si>
  <si>
    <t>PDET</t>
  </si>
  <si>
    <t>CODIGO DANE IE</t>
  </si>
  <si>
    <t>IE</t>
  </si>
  <si>
    <t>RURAL</t>
  </si>
  <si>
    <t>Río Mayo</t>
  </si>
  <si>
    <t>URBANA</t>
  </si>
  <si>
    <t>Ex provincia de Obando</t>
  </si>
  <si>
    <t>Occidente</t>
  </si>
  <si>
    <t>Juanambú</t>
  </si>
  <si>
    <t>CE</t>
  </si>
  <si>
    <t>Telembí</t>
  </si>
  <si>
    <t>Centro</t>
  </si>
  <si>
    <t>Cordillera</t>
  </si>
  <si>
    <t>EL CHARCO</t>
  </si>
  <si>
    <t>Sanquianga</t>
  </si>
  <si>
    <t>EL CONTADERO</t>
  </si>
  <si>
    <t>EL PEÑOL</t>
  </si>
  <si>
    <t>Guambuyaco</t>
  </si>
  <si>
    <t>EL ROSARIO</t>
  </si>
  <si>
    <t>EL TABLÓN DE GÓMEZ</t>
  </si>
  <si>
    <t>EL TAMBO</t>
  </si>
  <si>
    <t>FRANCISCO PIZARRO</t>
  </si>
  <si>
    <t>Pacífico Sur</t>
  </si>
  <si>
    <t>Sabana</t>
  </si>
  <si>
    <t>LA CRUZ</t>
  </si>
  <si>
    <t>LA FLORIDA</t>
  </si>
  <si>
    <t>LA LLANADA</t>
  </si>
  <si>
    <t>LA TOLA</t>
  </si>
  <si>
    <t>LA UNIÓN</t>
  </si>
  <si>
    <t>LOS ANDES</t>
  </si>
  <si>
    <t>MAGÜÍ PAYÁN</t>
  </si>
  <si>
    <t>Piedemonte Costero</t>
  </si>
  <si>
    <t>OLAYA HERRERA</t>
  </si>
  <si>
    <t>Abades</t>
  </si>
  <si>
    <t>ROBERTO PAYÁN</t>
  </si>
  <si>
    <t>SAN BERNARDO</t>
  </si>
  <si>
    <t>SAN LORENZO</t>
  </si>
  <si>
    <t>SAN PABLO</t>
  </si>
  <si>
    <t>SAN PEDRO DE CARTAGO</t>
  </si>
  <si>
    <t>SANTA BÁRBARA</t>
  </si>
  <si>
    <t>RESPUESTA</t>
  </si>
  <si>
    <t>NIVEL</t>
  </si>
  <si>
    <t>CONDICIÓN</t>
  </si>
  <si>
    <t>Nunca</t>
  </si>
  <si>
    <t>BAJO</t>
  </si>
  <si>
    <t>Uno o menor que uno</t>
  </si>
  <si>
    <t>A veces</t>
  </si>
  <si>
    <t>MEDIO</t>
  </si>
  <si>
    <t>De 1,1 a 2</t>
  </si>
  <si>
    <t>Casi siempre</t>
  </si>
  <si>
    <t>ALTO</t>
  </si>
  <si>
    <t>De 2,1 a 3</t>
  </si>
  <si>
    <t>Siempre</t>
  </si>
  <si>
    <t>SUPERIOR</t>
  </si>
  <si>
    <t>De 3,1 a 4</t>
  </si>
  <si>
    <t>VERSION</t>
  </si>
  <si>
    <t>Bajo desempeño</t>
  </si>
  <si>
    <t>Medio desempeño</t>
  </si>
  <si>
    <t>Alto desempeño</t>
  </si>
  <si>
    <t>Desempeño Superior</t>
  </si>
  <si>
    <r>
      <rPr>
        <b/>
        <sz val="12"/>
        <rFont val="Arial"/>
        <charset val="1"/>
      </rPr>
      <t>CONDICIONES DE ENVÍO Y ATENCIÓN DE INQUIETUDES:</t>
    </r>
    <r>
      <rPr>
        <sz val="10"/>
        <rFont val="Arial"/>
        <charset val="1"/>
      </rPr>
      <t xml:space="preserve">
Una vez diligenciado el instrumento de caracterización del SIEE, este debe ser enviado a través del Sistema de Atención al Ciudadano (SAC) de la Secretaría de Educación Departamental de Nariño, asegurando que el archivo esté completo y correctamente identificado con el nombre del establecimiento educativo, municipio y versión del SIEE. Adjunte también la última versión del SIEE según lo informado.
Para resolver dudas, inquietudes o recibir orientación adicional sobre el diligenciamiento del instrumento, el equipo del Proceso de Evaluación Educativa de la Subsecretaría de Calidad Educativa está disponible para brindar acompañamiento técnico. Puede comunicarse a través de los canales oficiales de la Secretaría o mediante solicitud registrada en el SAC.</t>
    </r>
  </si>
  <si>
    <t>Retroalimentación Valor 1</t>
  </si>
  <si>
    <t>Retroalimentación Valor 2</t>
  </si>
  <si>
    <t>Retroalimentación Valor 3</t>
  </si>
  <si>
    <t>Retroalimentación Valor 4</t>
  </si>
  <si>
    <t>¿Los instrumentos de evaluación utilizados en el aula reflejan de manera efectiva los objetivos de aprendizaje establecidos?</t>
  </si>
  <si>
    <t>Se recomienda ajustar el SIEE para que oriente la elaboración de instrumentos alineados con los objetivos de aprendizaje por periodo y área, asegurando pertinencia en la práctica docente.</t>
  </si>
  <si>
    <t>Se sugiere revisar el diseño de los instrumentos a la luz de los objetivos formativos y su inclusión explícita en el SIEE para mejorar su coherencia.</t>
  </si>
  <si>
    <t>Es conveniente fortalecer en el SIEE los mecanismos de revisión entre pares de los instrumentos por área para garantizar su pertinencia continua.</t>
  </si>
  <si>
    <t>Se propone sistematizar y compartir en el SIEE buenas prácticas docentes donde se evidencie la alineación efectiva entre evaluación y objetivos.</t>
  </si>
  <si>
    <t>¿Se consideran las necesidades y contextos de los estudiantes al diseñar las evaluaciones?</t>
  </si>
  <si>
    <t>Se recomienda que el SIEE contemple principios de diseño contextualizado de la evaluación y promueva su implementación en cada área.</t>
  </si>
  <si>
    <t>Se sugiere que el SIEE oriente sobre estrategias para adaptar las evaluaciones a diversos contextos, e incluya ejemplos por nivel educativo.</t>
  </si>
  <si>
    <t>Es deseable que el SIEE promueva la revisión colaborativa de las prácticas evaluativas a partir del análisis de contexto del aula.</t>
  </si>
  <si>
    <t>Se propone consolidar la contextualización como criterio transversal del SIEE, con seguimiento desde la gestión académica.</t>
  </si>
  <si>
    <t>¿Los criterios de evaluación se ajustan adecuadamente a las realidades del aula?</t>
  </si>
  <si>
    <t>Se recomienda reformular el SIEE para definir criterios flexibles que respondan a la diversidad y niveles reales de desempeño del aula.</t>
  </si>
  <si>
    <t>Se sugiere incluir en el SIEE pautas para ajustar los criterios evaluativos en función de los resultados obtenidos y las características del grupo.</t>
  </si>
  <si>
    <t>Es conveniente que el SIEE contemple espacios de análisis docente sobre los criterios aplicados en aula y sus efectos.</t>
  </si>
  <si>
    <t>Se propone consolidar la revisión permanente de los criterios como práctica institucional en el marco del SIEE.</t>
  </si>
  <si>
    <t>¿Están redactados y socializados los criterios de evaluación y promoción de forma comprensible?</t>
  </si>
  <si>
    <t>Se recomienda ajustar el SIEE para que oriente la redacción clara de los criterios y su explicación a estudiantes y familias al inicio del año.</t>
  </si>
  <si>
    <t>Se sugiere que el SIEE oriente sobre cómo hacer visibles y comprensibles estos criterios en guías, clases y reuniones.</t>
  </si>
  <si>
    <t>Es conveniente implementar en el SIEE estrategias para evaluar la comprensión que tienen los actores sobre estos criterios.</t>
  </si>
  <si>
    <t>Se propone consolidar la socialización clara y continua como parte del proceso evaluativo institucional.</t>
  </si>
  <si>
    <t>¿Se brinda retroalimentación clara después de cada evaluación?</t>
  </si>
  <si>
    <t>Se recomienda actualizar el SIEE para incluir directrices sobre retroalimentación individual clara y orientadora, con ejemplos para docentes.</t>
  </si>
  <si>
    <t>Se sugiere que el SIEE proponga formatos o rúbricas que faciliten retroalimentaciones específicas y útiles.</t>
  </si>
  <si>
    <t>Es deseable fomentar en el SIEE la reflexión docente sobre el impacto de la retroalimentación en el aprendizaje.</t>
  </si>
  <si>
    <t>Se propone incluir buenas prácticas de retroalimentación como referentes en el SIEE institucional.</t>
  </si>
  <si>
    <t>¿Se comunican los objetivos de aprendizaje y las condiciones de aprobación desde el inicio?</t>
  </si>
  <si>
    <t>Se recomienda incluir en el SIEE estrategias institucionales para informar con claridad a estudiantes y familias los objetivos de aprendizaje y las condiciones de promoción.</t>
  </si>
  <si>
    <t>Se sugiere reforzar en el SIEE el uso de carteleras, boletines, clases introductorias, entre otros medios.</t>
  </si>
  <si>
    <t>Es deseable que el SIEE contemple un protocolo institucional para la divulgación clara de estos elementos.</t>
  </si>
  <si>
    <t>Se propone integrar estos mecanismos como parte del plan de seguimiento del SIEE.</t>
  </si>
  <si>
    <t>Inclusión</t>
  </si>
  <si>
    <t>¿Se tienen en cuenta las características, habilidades y estilos de aprendizaje de todos los estudiantes?</t>
  </si>
  <si>
    <t>Se recomienda ajustar el SIEE para incorporar principios de equidad e inclusión, considerando PIAR y ajustes razonables.</t>
  </si>
  <si>
    <t>Se sugiere que el SIEE oriente la evaluación diferenciada y el uso de instrumentos adaptados.</t>
  </si>
  <si>
    <t>Es deseable fomentar desde el SIEE el trabajo interdisciplinar para adaptar las evaluaciones.</t>
  </si>
  <si>
    <t>Se propone que el enfoque inclusivo sea transversal y documentado en el SIEE.</t>
  </si>
  <si>
    <t>¿Se utilizan diversos tipos de evaluación adaptados a la diversidad del grupo?</t>
  </si>
  <si>
    <t>Se recomienda que el SIEE promueva instrumentos variados que permitan valorar múltiples formas de aprendizaje.</t>
  </si>
  <si>
    <t>Es deseable sistematizar desde el SIEE las prácticas inclusivas en cada área.</t>
  </si>
  <si>
    <t>Se propone institucionalizar un banco de estrategias inclusivas y flexibles en el SIEE.</t>
  </si>
  <si>
    <t>¿Se promueve un ambiente participativo y respetuoso en los procesos de evaluación?</t>
  </si>
  <si>
    <t>Se recomienda incluir en el SIEE orientaciones para construir ambientes de confianza que reconozcan las diferencias y promuevan la participación.</t>
  </si>
  <si>
    <t>Se sugiere que el SIEE oriente dinámicas evaluativas democráticas y respetuosas.</t>
  </si>
  <si>
    <t>Es conveniente propiciar en el SIEE espacios donde los estudiantes reflexionen sobre su rol en la evaluación.</t>
  </si>
  <si>
    <t>Se propone integrar esta práctica como parte del modelo pedagógico institucional.</t>
  </si>
  <si>
    <t>¿Se permite que los estudiantes elijan distintas formas para demostrar su aprendizaje y se ajustan las evaluaciones a su ritmo?</t>
  </si>
  <si>
    <t>Se recomienda incluir en el SIEE orientaciones claras para permitir distintas formas de evidenciar el aprendizaje y adecuarlas a los ritmos individuales.</t>
  </si>
  <si>
    <t>Se sugiere fomentar desde el SIEE el diseño flexible de actividades evaluativas acordes con estilos y tiempos de los estudiantes.</t>
  </si>
  <si>
    <t>Es conveniente institucionalizar espacios de ajuste y revisión de estas prácticas en el SIEE.</t>
  </si>
  <si>
    <t>Se propone consolidar la flexibilidad como principio del SIEE y monitorear su aplicación en el aula.</t>
  </si>
  <si>
    <t>¿Se planifican las evaluaciones en momentos adecuados para no interferir con otros procesos?</t>
  </si>
  <si>
    <t>Se recomienda que el SIEE contemple la planificación integrada de evaluaciones, evitando sobrecargas y respetando los momentos pedagógicos.</t>
  </si>
  <si>
    <t>Se sugiere orientar a través del SIEE la coordinación entre áreas para una distribución equitativa de cargas.</t>
  </si>
  <si>
    <t>Es deseable revisar desde el SIEE los calendarios de aula y ajustar los tiempos según necesidades del grupo.</t>
  </si>
  <si>
    <t>Se propone consolidar esta planificación como política institucional y hacerle seguimiento desde la coordinación académica.</t>
  </si>
  <si>
    <t>Se sugiere que el SIEE oriente mecanismos de retroalimentación periódica como parte del aprendizaje continuo.</t>
  </si>
  <si>
    <t>Es deseable que el SIEE impulse prácticas colaborativas de revisión entre pares.</t>
  </si>
  <si>
    <t>Se propone sistematizar estas prácticas en el SIEE como eje formativo y cultural.</t>
  </si>
  <si>
    <t>¿Los instrumentos aplicados valoran las competencias según los estándares del MEN?</t>
  </si>
  <si>
    <t>Es conveniente validar los instrumentos aplicados por equipos de área institucionales.</t>
  </si>
  <si>
    <t>Se propone consolidar un repositorio de buenas prácticas evaluativas alineadas con estándares en el SIEE.</t>
  </si>
  <si>
    <t>¿Las evaluaciones reflejan lo enseñado y están relacionadas con las actividades del aula?</t>
  </si>
  <si>
    <t>Se recomienda que el SIEE exija coherencia entre lo enseñado, practicado y evaluado, como principio rector.</t>
  </si>
  <si>
    <t>Se sugiere revisar desde el SIEE las planeaciones y secuencias didácticas para asegurar dicha coherencia.</t>
  </si>
  <si>
    <t>Es deseable promover en el SIEE el análisis conjunto de resultados como insumo para mejorar la coherencia.</t>
  </si>
  <si>
    <t>Se propone integrar esta revisión como parte de la autoevaluación institucional.</t>
  </si>
  <si>
    <t>Se recomienda incluir en el SIEE orientaciones para el uso de los resultados como herramienta de mejora pedagógica.</t>
  </si>
  <si>
    <t>Se sugiere promover en el SIEE espacios de reflexión docente sobre dichos resultados.</t>
  </si>
  <si>
    <t>Es deseable registrar en el SIEE acciones de mejora derivadas de ese análisis.</t>
  </si>
  <si>
    <t>Se propone consolidar este análisis como proceso permanente de mejoramiento institucional.</t>
  </si>
  <si>
    <t>¿Se incorporan nuevas tecnologías y metodologías activas para fomentar en el aula el pensamiento crítico, la creatividad y la adaptabilidad de los estudiantes?</t>
  </si>
  <si>
    <t>Se recomienda ajustar el SIEE para incluir orientaciones que promuevan el uso de metodologías activas y tecnologías accesibles, incluso sin conexión a internet, como simulaciones, aprendizaje basado en problemas o recursos impresos innovadores.</t>
  </si>
  <si>
    <t>Se sugiere fortalecer el SIEE con ejemplos de prácticas innovadoras y crear espacios institucionales para compartir experiencias docentes que fomenten el pensamiento crítico y la adaptabilidad.</t>
  </si>
  <si>
    <t>Es deseable que el SIEE documente prácticas exitosas de innovación pedagógica y promueva su réplica entre áreas y niveles educativos.</t>
  </si>
  <si>
    <t>Se propone institucionalizar la innovación pedagógica como política del SIEE, con seguimiento al impacto de las metodologías activas y uso pertinente de recursos tecnológicos.</t>
  </si>
  <si>
    <t>¿Se valoran habilidades como la creatividad y la adaptabilidad, y se promueve su desarrollo mediante estrategias pedagógicas innovadoras en el aula?</t>
  </si>
  <si>
    <t>Se recomienda actualizar el SIEE para incluir criterios de evaluación que reconozcan explícitamente la creatividad y adaptabilidad, e incorporar proyectos que estimulen estas habilidades.</t>
  </si>
  <si>
    <t>Se sugiere que el SIEE oriente sobre el diseño de rúbricas y productos que evidencien creatividad y pensamiento divergente, promoviendo el desarrollo de estas capacidades.</t>
  </si>
  <si>
    <t>Es conveniente que el SIEE fomente la reflexión docente sobre prácticas que impulsan la innovación, y propicie su ajuste en función del contexto del aula.</t>
  </si>
  <si>
    <t>Se propone consolidar el enfoque innovador del SIEE y mantenerlo como principio transversal del currículo, documentando logros y desafíos.</t>
  </si>
  <si>
    <t>¿Se promueven evaluaciones que trasciendan la memorización, fomenten el pensamiento crítico y valoren la capacidad de los estudiantes para adaptarse a nuevas situaciones?</t>
  </si>
  <si>
    <t>Se recomienda reformular las orientaciones del SIEE para incluir evaluaciones auténticas que integren situaciones problemáticas reales, invitando al análisis, argumentación y aplicación de saberes.</t>
  </si>
  <si>
    <t>Se sugiere que el SIEE incorpore ejemplos de evaluación alternativa (portafolios, estudio de casos, proyectos integradores) y promueva su uso gradual por parte del docente.</t>
  </si>
  <si>
    <t>Es deseable que el SIEE contemple procesos de revisión curricular que garanticen una evaluación con enfoque crítico e innovador.</t>
  </si>
  <si>
    <t>Se propone consolidar la evaluación crítica e innovadora como parte del sistema institucional de calidad educativa, con monitoreo y mejora continua.</t>
  </si>
  <si>
    <t>¿Se evalúan distintas dimensiones: conocimientos, habilidades y actitudes?</t>
  </si>
  <si>
    <t>Se recomienda ajustar el SIEE para incluir enfoques de evaluación integral que consideren lo académico, social y emocional.</t>
  </si>
  <si>
    <t>Se sugiere incorporar ejemplos de instrumentos y rúbricas integrales por área.</t>
  </si>
  <si>
    <t>Es deseable promover en el SIEE la articulación entre áreas para valorar diversas dimensiones.</t>
  </si>
  <si>
    <t>Se propone consolidar una cultura evaluativa integral documentada en el SIEE.</t>
  </si>
  <si>
    <t>¿Se promueve la reflexión crítica en las evaluaciones?</t>
  </si>
  <si>
    <t>Se recomienda que el SIEE proponga prácticas evaluativas que impliquen argumentación, análisis y reflexión sobre lo aprendido.</t>
  </si>
  <si>
    <t>Se sugiere incluir preguntas abiertas y problemas contextualizados en las evaluaciones orientadas desde el SIEE.</t>
  </si>
  <si>
    <t>Es deseable sistematizar estas estrategias reflexivas y promover su intercambio.</t>
  </si>
  <si>
    <t>Se propone institucionalizar la evaluación crítica como principio pedagógico.</t>
  </si>
  <si>
    <t>¿Se articulan aprendizajes a lo largo de diferentes etapas del proceso formativo?</t>
  </si>
  <si>
    <t>Se recomienda incluir en el SIEE estrategias de evaluación acumulativa que conecten aprendizajes entre periodos.</t>
  </si>
  <si>
    <t>Se sugiere diseñar desde el SIEE portafolios, líneas de tiempo u otros instrumentos de seguimiento.</t>
  </si>
  <si>
    <t>Es conveniente validar periódicamente en el SIEE la coherencia entre etapas.</t>
  </si>
  <si>
    <t>Se propone consolidar la articulación de aprendizajes como enfoque evaluativo permanente.</t>
  </si>
  <si>
    <t>¿Se aplican evaluaciones formativas y actividades de apoyo específicas durante el año escolar para los estudiantes que presentan dificultades en sus aprendizajes?</t>
  </si>
  <si>
    <t>Se recomienda que el SIEE incluya estrategias claras de evaluación formativa diferenciada para estudiantes con bajo rendimiento y que se apliquen con seguimiento regular en el aula.</t>
  </si>
  <si>
    <t>Se sugiere ajustar el SIEE para fortalecer las actividades de refuerzo y apoyo continuo desde el primer momento en que se evidencien dificultades.</t>
  </si>
  <si>
    <t>Es conveniente que el SIEE consolide lineamientos para procesos remediales por área y que los docentes documenten los avances en cada periodo.</t>
  </si>
  <si>
    <t>Se propone institucionalizar prácticas de acompañamiento permanente desde el SIEE y sistematizar sus resultados en los planes de mejoramiento académico.</t>
  </si>
  <si>
    <t>¿Se utilizan instrumentos de evaluación distintos a los regulares para identificar avances y necesidades de los estudiantes en proceso de nivelación?</t>
  </si>
  <si>
    <t>Se recomienda reformular el SIEE para exigir instrumentos diferenciados que valoren el progreso en procesos de recuperación y nivelación.</t>
  </si>
  <si>
    <t>Se sugiere incluir en el SIEE ejemplos de instrumentos adaptados para nivelación y capacitación a docentes sobre su uso efectivo.</t>
  </si>
  <si>
    <t>Es deseable que el SIEE documente las estrategias de nivelación por niveles y áreas, y fomente su revisión en colectivo docente.</t>
  </si>
  <si>
    <t>Se propone consolidar la evaluación diferenciada como política de equidad educativa en el SIEE, con seguimiento a resultados.</t>
  </si>
  <si>
    <t>¿Se ofrece un acompañamiento oportuno y personalizado a los estudiantes que no alcanzan los desempeños esperados, para que puedan mejorar y alcanzar los logros del área?</t>
  </si>
  <si>
    <t>Se recomienda ajustar el SIEE para que contemple un protocolo de atención a estudiantes con bajo desempeño, que incluya roles del docente, orientador y familia.</t>
  </si>
  <si>
    <t>Se sugiere implementar en el SIEE rutas de acompañamiento personalizadas y estrategias específicas por nivel de dificultad.</t>
  </si>
  <si>
    <t>Es conveniente que el SIEE registre los planes individuales de apoyo y realice seguimiento conjunto con docentes y directivos.</t>
  </si>
  <si>
    <t>Se propone establecer esta práctica como política institucional en el SIEE y medir su impacto en el logro de aprendizajes.</t>
  </si>
  <si>
    <t>¿Se informa claramente a los estudiantes sobre sus resultados y su uso?</t>
  </si>
  <si>
    <t>Se recomienda que el SIEE establezca mecanismos de comunicación efectiva de resultados y su función formativa.</t>
  </si>
  <si>
    <t>Se sugiere incluir ejemplos y protocolos en el SIEE para brindar esta información oportunamente.</t>
  </si>
  <si>
    <t>Es conveniente fortalecer desde el SIEE la función pedagógica de la retroalimentación.</t>
  </si>
  <si>
    <t>Se propone hacer seguimiento desde el SIEE a la efectividad de la información comunicada.</t>
  </si>
  <si>
    <t>¿Se socializan los criterios y decisiones del SIEE con padres y acudientes?</t>
  </si>
  <si>
    <t>Se recomienda que el SIEE contemple estrategias de divulgación de los criterios y cambios del sistema.</t>
  </si>
  <si>
    <t>Se sugiere diseñar desde el SIEE canales y momentos formales para dicha socialización.</t>
  </si>
  <si>
    <t>Es deseable incorporar la retroalimentación de las familias al proceso evaluativo del SIEE.</t>
  </si>
  <si>
    <t>Se propone consolidar este ejercicio como parte del compromiso ético institucional.</t>
  </si>
  <si>
    <t>Se recomienda que el SIEE defina con claridad estas instancias y las comunique efectivamente a la comunidad educativa, asegurando que se conozcan y apliquen con oportunidad en el aula.</t>
  </si>
  <si>
    <t>Se sugiere que el SIEE fortalezca estos mecanismos incluyendo rutas de atención claras, registros documentales y estrategias de difusión entre padres y estudiantes.</t>
  </si>
  <si>
    <t>Es deseable que el SIEE articule estas instancias con los manuales de convivencia y planes de mejoramiento institucional.</t>
  </si>
  <si>
    <t>Se propone institucionalizar la revisión y mejora periódica de estos mecanismos como parte del SIEE, garantizando su pertinencia y eficacia.</t>
  </si>
  <si>
    <t>Se recomienda que el SIEE explicite las responsabilidades de cada actor y diseñe estrategias de formación y seguimiento para su cumplimiento desde la práctica de aula.</t>
  </si>
  <si>
    <t>Se sugiere que el SIEE contemple espacios de evaluación institucional para verificar el cumplimiento y ajustar las orientaciones si es necesario.</t>
  </si>
  <si>
    <t>Es deseable que el SIEE incorpore indicadores de seguimiento a las responsabilidades docentes en los procesos evaluativos.</t>
  </si>
  <si>
    <t>Se propone que estas acciones se integren como parte de la cultura evaluativa institucional y se registren en los informes de gestión educativa.</t>
  </si>
  <si>
    <t>Se sugiere que el SIEE complemente estas funciones con ejemplos prácticos que orienten su implementación en las aulas.</t>
  </si>
  <si>
    <t>Es deseable que estas funciones se incluyan en la inducción institucional y se revisen anualmente.</t>
  </si>
  <si>
    <t>Se propone que el SIEE consolide estas funciones en un anexo operativo que facilite su consulta y aplicación permanente.</t>
  </si>
  <si>
    <r>
      <t xml:space="preserve">Definición: </t>
    </r>
    <r>
      <rPr>
        <sz val="10"/>
        <rFont val="Arial"/>
        <charset val="1"/>
      </rPr>
      <t xml:space="preserve">En el marco del SIEE, este criterio garantiza que los instrumentos y procesos de evaluación están alineados con los objetivos de aprendizaje, y respondan a las características, contextos y necesidades reales de los estudiantes. Promueve valoraciones significativas, contextualizadas y justas, que orienten el desarrollo integral en coherencia con el entorno escolar. 
</t>
    </r>
    <r>
      <rPr>
        <b/>
        <i/>
        <sz val="10"/>
        <rFont val="Arial"/>
        <charset val="1"/>
      </rPr>
      <t xml:space="preserve">Por favor, responda las siguientes preguntas:                                                                                                                             </t>
    </r>
    <r>
      <rPr>
        <b/>
        <i/>
        <sz val="8"/>
        <rFont val="Arial"/>
        <charset val="1"/>
      </rPr>
      <t xml:space="preserve"> </t>
    </r>
    <r>
      <rPr>
        <b/>
        <i/>
        <sz val="8"/>
        <color theme="9"/>
        <rFont val="Arial"/>
        <charset val="1"/>
      </rPr>
      <t>Seleccione de la lista</t>
    </r>
  </si>
  <si>
    <r>
      <t xml:space="preserve">Definición: </t>
    </r>
    <r>
      <rPr>
        <sz val="10"/>
        <rFont val="Arial"/>
        <charset val="1"/>
      </rPr>
      <t xml:space="preserve">Estas preguntas están orientadas a verificar la aplicación en el SIEE de los principios de equidad, accesibilidad y reconocimiento de la diferencia establecidos en la normatividad vigente.
</t>
    </r>
    <r>
      <rPr>
        <b/>
        <sz val="10"/>
        <rFont val="Arial"/>
        <charset val="1"/>
      </rPr>
      <t xml:space="preserve">Por favor, responda las siguientes preguntas:                                                                                                                            </t>
    </r>
    <r>
      <rPr>
        <b/>
        <i/>
        <sz val="8"/>
        <color rgb="FFFF0000"/>
        <rFont val="Arial"/>
        <charset val="1"/>
      </rPr>
      <t xml:space="preserve"> Seleccione de la lista</t>
    </r>
  </si>
  <si>
    <r>
      <t>Definición:</t>
    </r>
    <r>
      <rPr>
        <sz val="10"/>
        <rFont val="Arial"/>
        <charset val="1"/>
      </rPr>
      <t xml:space="preserve"> Estas preguntas facilitan la reflexión institucional sobre la claridad del SIEE y su aplicación equitativa e inclusiva, tal como lo exigen el Decreto 1290 de 2009, el Decreto 1075 de 2015 y las orientaciones del Documento 11 del MEN.
</t>
    </r>
    <r>
      <rPr>
        <b/>
        <i/>
        <sz val="10"/>
        <rFont val="Arial"/>
        <charset val="1"/>
      </rPr>
      <t xml:space="preserve">Por favor, responda las siguientes preguntas:                                                                                                                              </t>
    </r>
    <r>
      <rPr>
        <b/>
        <i/>
        <sz val="8"/>
        <color theme="9"/>
        <rFont val="Arial"/>
        <charset val="1"/>
      </rPr>
      <t>Seleccione de la lista</t>
    </r>
  </si>
  <si>
    <r>
      <t>Definición:</t>
    </r>
    <r>
      <rPr>
        <sz val="10"/>
        <rFont val="Arial"/>
        <charset val="1"/>
      </rPr>
      <t xml:space="preserve"> Estas preguntas integran la perspectiva de una evaluación centrada en el estudiante, adaptativa, formativa y con sentido pedagógico, tal como lo propone el Decreto 1290 de 2009 y el Decreto 1075 de 2015 y las orientaciones del MEN.
</t>
    </r>
    <r>
      <rPr>
        <b/>
        <sz val="10"/>
        <rFont val="Arial"/>
        <charset val="1"/>
      </rPr>
      <t xml:space="preserve">Por favor, responda las siguientes preguntas:                                                                                                                            </t>
    </r>
    <r>
      <rPr>
        <b/>
        <i/>
        <sz val="8"/>
        <color rgb="FFFF0000"/>
        <rFont val="Arial"/>
        <charset val="1"/>
      </rPr>
      <t>Seleccione de la lista</t>
    </r>
  </si>
  <si>
    <r>
      <t>Definición</t>
    </r>
    <r>
      <rPr>
        <sz val="10"/>
        <rFont val="Arial"/>
        <charset val="1"/>
      </rPr>
      <t xml:space="preserve">: Este criterio busca que las evaluaciones estén alineadas desde las metodologías de enseñanza, al currículo institucional, los estándares de competencias del MEN y los resultados esperados frente a pruebas externas. Garantiza que lo que se enseña sea lo que se evalúa, y que los resultados de las evaluaciones se utilicen para ajustar las prácticas pedagógicas y mejorar los aprendizajes de los estudiantes.
</t>
    </r>
    <r>
      <rPr>
        <b/>
        <sz val="10"/>
        <rFont val="Arial"/>
        <charset val="1"/>
      </rPr>
      <t xml:space="preserve">Por favor, responda las siguientes preguntas:                                                                                                                          </t>
    </r>
    <r>
      <rPr>
        <b/>
        <sz val="8"/>
        <rFont val="Arial"/>
        <charset val="1"/>
      </rPr>
      <t xml:space="preserve"> </t>
    </r>
    <r>
      <rPr>
        <b/>
        <i/>
        <sz val="8"/>
        <color rgb="FFFF0000"/>
        <rFont val="Arial"/>
        <charset val="1"/>
      </rPr>
      <t>Seleccione de la lista</t>
    </r>
  </si>
  <si>
    <r>
      <t xml:space="preserve">Definición: </t>
    </r>
    <r>
      <rPr>
        <sz val="10"/>
        <rFont val="Arial"/>
        <charset val="1"/>
      </rPr>
      <t xml:space="preserve">Este criterio promueve el uso de tecnologías, metodologías activas y evaluaciones que desarrollen pensamiento crítico, creatividad y adaptabilidad. Busca transformar la evaluación tradicional, favoreciendo aprendizajes profundos y pertinentes para contextos cambiantes. 
</t>
    </r>
    <r>
      <rPr>
        <b/>
        <sz val="10"/>
        <rFont val="Arial"/>
        <charset val="1"/>
      </rPr>
      <t xml:space="preserve">Por favor, responda las siguientes preguntas:                                                                                                                           </t>
    </r>
    <r>
      <rPr>
        <b/>
        <sz val="8"/>
        <rFont val="Arial"/>
        <charset val="1"/>
      </rPr>
      <t xml:space="preserve"> </t>
    </r>
    <r>
      <rPr>
        <b/>
        <i/>
        <sz val="8"/>
        <color rgb="FFFF0000"/>
        <rFont val="Arial"/>
        <charset val="1"/>
      </rPr>
      <t>Seleccione de la lista</t>
    </r>
  </si>
  <si>
    <r>
      <t xml:space="preserve">Definición: </t>
    </r>
    <r>
      <rPr>
        <sz val="10"/>
        <rFont val="Arial"/>
        <charset val="1"/>
      </rPr>
      <t xml:space="preserve">Este criterio busca que el SIEE garantice apoyos oportunos para los estudiantes que no alcanzan los desempeños esperados, mediante evaluaciones formativas, estrategias de nivelación adecuadas y acompañamiento constante que favorezca su progreso y logro de aprendizajes.
</t>
    </r>
    <r>
      <rPr>
        <b/>
        <sz val="10"/>
        <rFont val="Arial"/>
        <charset val="1"/>
      </rPr>
      <t xml:space="preserve">Por favor, responda las siguientes preguntas:                                                                                                                           </t>
    </r>
    <r>
      <rPr>
        <b/>
        <i/>
        <sz val="10"/>
        <color rgb="FFFF0000"/>
        <rFont val="Arial"/>
        <charset val="1"/>
      </rPr>
      <t xml:space="preserve"> </t>
    </r>
    <r>
      <rPr>
        <b/>
        <i/>
        <sz val="8"/>
        <color rgb="FFFF0000"/>
        <rFont val="Arial"/>
        <charset val="1"/>
      </rPr>
      <t>Seleccione de la lista</t>
    </r>
  </si>
  <si>
    <r>
      <t xml:space="preserve">Definición: </t>
    </r>
    <r>
      <rPr>
        <sz val="10"/>
        <rFont val="Arial"/>
        <charset val="1"/>
      </rPr>
      <t xml:space="preserve">Este criterio busca asegurar que los procesos y resultados de evaluación sean comunicados de forma clara a estudiantes y familias, y que la comunidad educativa participe en la comprensión, seguimiento y ajustes del SIEE cuando sea necesario.
</t>
    </r>
    <r>
      <rPr>
        <b/>
        <sz val="10"/>
        <rFont val="Arial"/>
        <charset val="1"/>
      </rPr>
      <t xml:space="preserve">Por favor, responda las siguientes preguntas:                                                                                                                         </t>
    </r>
    <r>
      <rPr>
        <b/>
        <i/>
        <sz val="10"/>
        <color rgb="FFFF0000"/>
        <rFont val="Arial"/>
        <charset val="1"/>
      </rPr>
      <t xml:space="preserve">  </t>
    </r>
    <r>
      <rPr>
        <b/>
        <i/>
        <sz val="8"/>
        <color rgb="FFFF0000"/>
        <rFont val="Arial"/>
        <charset val="1"/>
      </rPr>
      <t>Seleccione de la lista</t>
    </r>
  </si>
  <si>
    <r>
      <t xml:space="preserve">Definición: </t>
    </r>
    <r>
      <rPr>
        <sz val="10"/>
        <rFont val="Arial"/>
        <charset val="1"/>
      </rPr>
      <t xml:space="preserve">Se refiere a la garantía de que los procesos y resultados de evaluación sean comunicados de manera clara, oportuna y accesible a estudiantes y familias. Además, implica que existan mecanismos definidos para la atención de reclamaciones, el cumplimiento de los procesos evaluativos por parte de los docentes y la claridad en las funciones de los actores educativos.
</t>
    </r>
    <r>
      <rPr>
        <b/>
        <sz val="10"/>
        <rFont val="Arial"/>
        <charset val="1"/>
      </rPr>
      <t xml:space="preserve">Por favor, responda las siguientes preguntas:                                                                                                                           </t>
    </r>
    <r>
      <rPr>
        <b/>
        <sz val="8"/>
        <rFont val="Arial"/>
        <charset val="1"/>
      </rPr>
      <t xml:space="preserve"> </t>
    </r>
    <r>
      <rPr>
        <b/>
        <i/>
        <sz val="8"/>
        <color rgb="FFFF0000"/>
        <rFont val="Arial"/>
        <charset val="1"/>
      </rPr>
      <t>Seleccione de la lista</t>
    </r>
  </si>
  <si>
    <r>
      <t xml:space="preserve">Definición: </t>
    </r>
    <r>
      <rPr>
        <sz val="10"/>
        <rFont val="Arial"/>
        <charset val="1"/>
      </rPr>
      <t xml:space="preserve">Este criterio busca que el SIEE permita valorar al estudiante como un ser integral, evaluando no sólo conocimientos, sino tambien sus habilidades y demás dimensiones del ser (social, emocional, física, etc.). Promueve una evaluación articulada entre áreas, con continuidad a lo largo del proceso formativo, y que fomente la reflexión crítica sobre el aprendizaje.
</t>
    </r>
    <r>
      <rPr>
        <b/>
        <sz val="10"/>
        <rFont val="Arial"/>
        <charset val="1"/>
      </rPr>
      <t xml:space="preserve">Por favor, responda las siguientes preguntas:                                                                                                                          </t>
    </r>
    <r>
      <rPr>
        <b/>
        <sz val="8"/>
        <rFont val="Arial"/>
        <charset val="1"/>
      </rPr>
      <t xml:space="preserve"> </t>
    </r>
    <r>
      <rPr>
        <b/>
        <i/>
        <sz val="8"/>
        <color rgb="FFFF0000"/>
        <rFont val="Arial"/>
        <charset val="1"/>
      </rPr>
      <t>Seleccione de la lista</t>
    </r>
  </si>
  <si>
    <t xml:space="preserve">¿La evaluación de los estudiantes, en el marco del SIEE, contempla las diferentes dimensiones del ser y esta valoración excluye la calificación de aspectos relacionados con la convivencia, conforme con la jurisprudencia vigente? </t>
  </si>
  <si>
    <t>¿Contempla el SIEE, las acciones para garantizar que los directivos docentes y docentes del establecimiento educativo cumplan con los procesos evaluativos dentro de las 40 semanas del calendario escolar?</t>
  </si>
  <si>
    <r>
      <t>¿El SIEE promueve el análisis de resultados de las evaluaciones internas y externas para identificar dificultades y ajustar en consecuencia las estrategias de enseñanza</t>
    </r>
    <r>
      <rPr>
        <sz val="10"/>
        <rFont val="Arial"/>
        <charset val="1"/>
      </rPr>
      <t>?</t>
    </r>
  </si>
  <si>
    <t>¿Existen instancias y mecanismos definidos en el SIEE para registrar y comunicar decisiones basadas en la evaluación, permitiendo seguimiento y retroalimentación?</t>
  </si>
  <si>
    <t>Se recomienda establecer desde el SIEE protocolos de registro, trazabilidad y comunicación de decisiones evaluativas en las diferentes instancias reglamentadas (Comisión de Evaluación y Promoción).</t>
  </si>
  <si>
    <t>Se sugiere incluir protocolos e instructivos de actuación para la Comisión de Evaluación y Promoción, así como para el diligenciamiento de formatos de registro y seguimiento en el SIEE.</t>
  </si>
  <si>
    <t>Es conveniente revisar periódicamente las evidencias de actuación de las diferentes instancias de evaluación como insumo de mejora.</t>
  </si>
  <si>
    <t>Se propone consolidar las instancias de actuación y los  mecanismos como parte del mejoramiento de los procesos establecidos.</t>
  </si>
  <si>
    <t xml:space="preserve">¿Los instrumentos de evaluación que por orientación del SIEE se aplican en el aula reflejan de manera pertinente y coherente los objetivos de aprendizaje establecidos para cada periodo educativo, considerando el contexto y las necesidades de los estudiantes? </t>
  </si>
  <si>
    <t xml:space="preserve">Coherencia entre evaluación y objetivos de aprendizaje. </t>
  </si>
  <si>
    <t>Se sugiere orientar desde el SIEE la implementación de estrategias como rúbricas, portafolios, observaciones estructuradas, y otras</t>
  </si>
  <si>
    <t>Se recomienda incluir en el SIEE estrategias claras para desarrollar la autoevaluación y coevaluación como herramienta formativa y reflexiva.</t>
  </si>
  <si>
    <t>¿Se promueve la autoevaluación, coevaluación y la retroalimentación oportuna como mejora continua?</t>
  </si>
  <si>
    <t>Se recomienda alinear en el SIEE los instrumentos con los estándares y DBA por área, promoviendo su revisión periódica.</t>
  </si>
  <si>
    <t>Se sugiere capacitar desde el SIEE al docente en diseño evaluativo con base en estándares y DBA.</t>
  </si>
  <si>
    <t>¿Se analizan los resultados de evaluaciones internas y externas para ajustar la enseñanza?</t>
  </si>
  <si>
    <t>Se recomienda ajustar el SIEE para que detalle claramente las funciones del docente, directivos, comisiones, estudiantes y familias en los procesos evaluativos.</t>
  </si>
  <si>
    <t>7.Cumplimiento de los procesos por parte de docentes/directivos</t>
  </si>
  <si>
    <t>10. Procedimentos ante reclamaciones y su resolución</t>
  </si>
  <si>
    <t>7. Cumplimiento de los procesos por parte de docentes/directivos</t>
  </si>
  <si>
    <r>
      <t xml:space="preserve">1. Realice el diligenciamiento de manera participativa, involucrando a docentes, directivos y demás actores institucionales. 
2. Lea cuidadosamente cada pregunta, comprendiendo el criterio evaluado y su relación con las prácticas reales del SIEE en su institución.
3. Consulte el SIEE vigente (versión, fecha de aprobación y acto administrativo) para asegurar que las respuestas estén alineadas con el documento institucional.
4. Responda con objetividad y transparencia, basándose en evidencias concretas y experiencias verificables.
5. Utilice la escala de valoración (Nunca, A veces, Casi siempre, Siempre) considerando la frecuencia, calidad y consistencia de las prácticas evaluativas descritas.
6. Verifique que todas las preguntas estén respondidas antes de finalizar, para garantizar un diagnóstico completo y útil para el análisis posterior.
</t>
    </r>
    <r>
      <rPr>
        <b/>
        <sz val="10"/>
        <rFont val="Arial"/>
        <charset val="1"/>
      </rPr>
      <t>UNA VEZ DILIGENCIADO EL INSTRUMENTO, REVISE LA HOJA DE RESULTADOS PARA SU ANÁLISIS Y APROVECHAMIENTO.</t>
    </r>
  </si>
  <si>
    <t>Código: D01.01.F02</t>
  </si>
  <si>
    <t>Página 1 de 2</t>
  </si>
  <si>
    <t>Versión: 1.0</t>
  </si>
  <si>
    <t>Fecha: 06/08/2025</t>
  </si>
  <si>
    <t>Página 2 de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</si>
</sst>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_ "/>
    <numFmt numFmtId="166" formatCode="0.00_ "/>
  </numFmts>
  <fonts count="35">
    <font>
      <sz val="10"/>
      <name val="Arial"/>
      <charset val="1"/>
    </font>
    <font>
      <b/>
      <sz val="10"/>
      <name val="Arial"/>
      <charset val="1"/>
    </font>
    <font>
      <sz val="10"/>
      <name val="Cambria"/>
      <charset val="1"/>
    </font>
    <font>
      <b/>
      <sz val="11"/>
      <color theme="1"/>
      <name val="Calibri"/>
      <charset val="1"/>
    </font>
    <font>
      <b/>
      <sz val="12"/>
      <name val="Arial"/>
      <charset val="1"/>
    </font>
    <font>
      <b/>
      <sz val="11"/>
      <name val="Arial"/>
      <charset val="1"/>
    </font>
    <font>
      <sz val="11"/>
      <color theme="1"/>
      <name val="Arial"/>
      <charset val="134"/>
      <scheme val="minor"/>
    </font>
    <font>
      <b/>
      <sz val="11"/>
      <color theme="0"/>
      <name val="Arial"/>
      <charset val="134"/>
      <scheme val="minor"/>
    </font>
    <font>
      <sz val="11"/>
      <color theme="1"/>
      <name val="Calibri"/>
      <charset val="1"/>
    </font>
    <font>
      <b/>
      <sz val="12"/>
      <color theme="1"/>
      <name val="Arial"/>
      <charset val="134"/>
    </font>
    <font>
      <b/>
      <sz val="10"/>
      <name val="Arial"/>
      <charset val="134"/>
    </font>
    <font>
      <b/>
      <sz val="9"/>
      <color theme="0"/>
      <name val="Arial"/>
      <charset val="1"/>
    </font>
    <font>
      <sz val="11"/>
      <name val="Arial"/>
      <charset val="1"/>
    </font>
    <font>
      <sz val="10"/>
      <color theme="1" tint="0.34998626667073579"/>
      <name val="Arial"/>
      <charset val="1"/>
    </font>
    <font>
      <b/>
      <sz val="14"/>
      <name val="Arial"/>
      <charset val="1"/>
    </font>
    <font>
      <b/>
      <sz val="8"/>
      <name val="Arial"/>
      <charset val="1"/>
    </font>
    <font>
      <sz val="8"/>
      <name val="Arial"/>
      <charset val="1"/>
    </font>
    <font>
      <b/>
      <sz val="11"/>
      <color theme="1"/>
      <name val="Arial"/>
      <charset val="134"/>
      <scheme val="minor"/>
    </font>
    <font>
      <sz val="9"/>
      <name val="Arial"/>
      <charset val="1"/>
    </font>
    <font>
      <b/>
      <sz val="12"/>
      <color rgb="FFFF0000"/>
      <name val="Arial"/>
      <charset val="1"/>
    </font>
    <font>
      <sz val="12"/>
      <name val="Arial"/>
      <charset val="1"/>
    </font>
    <font>
      <sz val="10"/>
      <color theme="0"/>
      <name val="Arial"/>
      <charset val="1"/>
    </font>
    <font>
      <sz val="11"/>
      <color theme="1"/>
      <name val="Arial"/>
      <charset val="134"/>
    </font>
    <font>
      <b/>
      <sz val="14"/>
      <color theme="1"/>
      <name val="Arial"/>
      <charset val="134"/>
    </font>
    <font>
      <b/>
      <i/>
      <sz val="8"/>
      <color theme="9"/>
      <name val="Arial"/>
      <charset val="1"/>
    </font>
    <font>
      <b/>
      <sz val="10"/>
      <color theme="0"/>
      <name val="Arial"/>
      <charset val="1"/>
    </font>
    <font>
      <sz val="10"/>
      <color theme="1"/>
      <name val="Arial"/>
      <charset val="1"/>
    </font>
    <font>
      <sz val="8"/>
      <color theme="9"/>
      <name val="Arial"/>
      <charset val="1"/>
    </font>
    <font>
      <b/>
      <sz val="12"/>
      <color theme="0"/>
      <name val="Arial"/>
      <charset val="1"/>
    </font>
    <font>
      <b/>
      <sz val="8"/>
      <color theme="1" tint="0.34998626667073579"/>
      <name val="Arial"/>
      <charset val="1"/>
    </font>
    <font>
      <b/>
      <i/>
      <sz val="10"/>
      <color rgb="FFFF0000"/>
      <name val="Arial"/>
      <charset val="1"/>
    </font>
    <font>
      <b/>
      <i/>
      <sz val="8"/>
      <color rgb="FFFF0000"/>
      <name val="Arial"/>
      <charset val="1"/>
    </font>
    <font>
      <b/>
      <i/>
      <sz val="10"/>
      <name val="Arial"/>
      <charset val="1"/>
    </font>
    <font>
      <b/>
      <i/>
      <sz val="8"/>
      <name val="Arial"/>
      <charset val="1"/>
    </font>
    <font>
      <b/>
      <sz val="10"/>
      <name val="Arial"/>
      <family val="2"/>
    </font>
  </fonts>
  <fills count="20">
    <fill>
      <patternFill patternType="none"/>
    </fill>
    <fill>
      <patternFill patternType="gray125"/>
    </fill>
    <fill>
      <patternFill patternType="solid">
        <fgColor theme="0" tint="-0.14999847407452621"/>
        <bgColor indexed="64"/>
      </patternFill>
    </fill>
    <fill>
      <patternFill patternType="solid">
        <fgColor rgb="FFFF7373"/>
        <bgColor indexed="64"/>
      </patternFill>
    </fill>
    <fill>
      <patternFill patternType="solid">
        <fgColor rgb="FFFFC000"/>
        <bgColor indexed="64"/>
      </patternFill>
    </fill>
    <fill>
      <patternFill patternType="solid">
        <fgColor rgb="FFFFEB09"/>
        <bgColor indexed="64"/>
      </patternFill>
    </fill>
    <fill>
      <patternFill patternType="solid">
        <fgColor rgb="FFB2D983"/>
        <bgColor indexed="64"/>
      </patternFill>
    </fill>
    <fill>
      <patternFill patternType="solid">
        <fgColor theme="4"/>
        <bgColor theme="4"/>
      </patternFill>
    </fill>
    <fill>
      <patternFill patternType="solid">
        <fgColor theme="4" tint="0.79995117038483843"/>
        <bgColor theme="4" tint="0.79995117038483843"/>
      </patternFill>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B3CAC7"/>
        <bgColor rgb="FFAFD095"/>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FFF00"/>
        <bgColor indexed="64"/>
      </patternFill>
    </fill>
    <fill>
      <patternFill patternType="solid">
        <fgColor rgb="FFFFFFFF"/>
        <bgColor rgb="FFFFFFCC"/>
      </patternFill>
    </fill>
    <fill>
      <patternFill patternType="solid">
        <fgColor theme="0"/>
        <bgColor rgb="FFAFD095"/>
      </patternFill>
    </fill>
    <fill>
      <patternFill patternType="solid">
        <fgColor rgb="FFFF0000"/>
        <bgColor indexed="64"/>
      </patternFill>
    </fill>
    <fill>
      <patternFill patternType="solid">
        <fgColor theme="2" tint="-0.14999847407452621"/>
        <bgColor rgb="FFFFFFCC"/>
      </patternFill>
    </fill>
  </fills>
  <borders count="57">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theme="4"/>
      </top>
      <bottom style="thin">
        <color theme="4" tint="0.39994506668294322"/>
      </bottom>
      <diagonal/>
    </border>
    <border>
      <left/>
      <right style="thin">
        <color theme="4"/>
      </right>
      <top style="thin">
        <color theme="4"/>
      </top>
      <bottom style="thin">
        <color theme="4" tint="0.39994506668294322"/>
      </bottom>
      <diagonal/>
    </border>
    <border>
      <left style="thin">
        <color theme="4"/>
      </left>
      <right/>
      <top style="thin">
        <color theme="4"/>
      </top>
      <bottom style="thin">
        <color theme="4" tint="0.39994506668294322"/>
      </bottom>
      <diagonal/>
    </border>
    <border>
      <left/>
      <right/>
      <top style="thin">
        <color theme="4" tint="0.39994506668294322"/>
      </top>
      <bottom style="thin">
        <color theme="4" tint="0.39994506668294322"/>
      </bottom>
      <diagonal/>
    </border>
    <border>
      <left/>
      <right style="thin">
        <color theme="4"/>
      </right>
      <top style="thin">
        <color theme="4" tint="0.39994506668294322"/>
      </top>
      <bottom style="thin">
        <color theme="4" tint="0.39994506668294322"/>
      </bottom>
      <diagonal/>
    </border>
    <border>
      <left style="thin">
        <color theme="4"/>
      </left>
      <right/>
      <top style="thin">
        <color theme="4" tint="0.39994506668294322"/>
      </top>
      <bottom style="thin">
        <color theme="4" tint="0.39994506668294322"/>
      </bottom>
      <diagonal/>
    </border>
    <border>
      <left/>
      <right/>
      <top style="thin">
        <color theme="4" tint="0.39994506668294322"/>
      </top>
      <bottom style="thin">
        <color theme="4"/>
      </bottom>
      <diagonal/>
    </border>
    <border>
      <left/>
      <right style="thin">
        <color theme="4"/>
      </right>
      <top style="thin">
        <color theme="4" tint="0.39994506668294322"/>
      </top>
      <bottom style="thin">
        <color theme="4"/>
      </bottom>
      <diagonal/>
    </border>
    <border>
      <left style="thin">
        <color theme="4"/>
      </left>
      <right/>
      <top style="thin">
        <color theme="4" tint="0.39994506668294322"/>
      </top>
      <bottom style="thin">
        <color theme="4"/>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right style="thin">
        <color auto="1"/>
      </right>
      <top style="thin">
        <color auto="1"/>
      </top>
      <bottom style="thin">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right style="medium">
        <color auto="1"/>
      </right>
      <top style="medium">
        <color auto="1"/>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s>
  <cellStyleXfs count="2">
    <xf numFmtId="0" fontId="0" fillId="0" borderId="0"/>
    <xf numFmtId="164" fontId="6" fillId="0" borderId="0" applyFont="0" applyFill="0" applyBorder="0" applyAlignment="0" applyProtection="0">
      <alignment vertical="center"/>
    </xf>
  </cellStyleXfs>
  <cellXfs count="212">
    <xf numFmtId="0" fontId="0" fillId="0" borderId="0" xfId="0"/>
    <xf numFmtId="0" fontId="1" fillId="0" borderId="0" xfId="0" applyFont="1" applyAlignment="1">
      <alignment horizontal="center" wrapText="1"/>
    </xf>
    <xf numFmtId="0" fontId="0" fillId="0" borderId="0" xfId="0" applyAlignment="1">
      <alignment wrapText="1"/>
    </xf>
    <xf numFmtId="0" fontId="2" fillId="0" borderId="0" xfId="0" applyFont="1" applyAlignment="1">
      <alignment vertical="top" wrapText="1"/>
    </xf>
    <xf numFmtId="0" fontId="3" fillId="0" borderId="1" xfId="0" applyFont="1" applyBorder="1" applyAlignment="1">
      <alignment horizontal="center" vertical="top" wrapText="1"/>
    </xf>
    <xf numFmtId="0" fontId="0" fillId="3" borderId="4" xfId="0" applyFill="1" applyBorder="1" applyAlignment="1">
      <alignment horizontal="center" vertical="center"/>
    </xf>
    <xf numFmtId="0" fontId="0" fillId="0" borderId="5" xfId="0" applyBorder="1"/>
    <xf numFmtId="0" fontId="0" fillId="4" borderId="6" xfId="0" applyFill="1" applyBorder="1" applyAlignment="1">
      <alignment horizontal="center" vertical="center"/>
    </xf>
    <xf numFmtId="0" fontId="0" fillId="0" borderId="7" xfId="0" applyBorder="1"/>
    <xf numFmtId="0" fontId="0" fillId="5" borderId="6" xfId="0" applyFill="1" applyBorder="1" applyAlignment="1">
      <alignment horizontal="center" vertical="center"/>
    </xf>
    <xf numFmtId="0" fontId="0" fillId="6" borderId="8" xfId="0" applyFill="1" applyBorder="1" applyAlignment="1">
      <alignment horizontal="center" vertical="center"/>
    </xf>
    <xf numFmtId="0" fontId="0" fillId="0" borderId="9" xfId="0" applyBorder="1"/>
    <xf numFmtId="0" fontId="4" fillId="0" borderId="0" xfId="0" applyFont="1" applyAlignment="1">
      <alignment horizontal="justify" vertical="center" wrapText="1"/>
    </xf>
    <xf numFmtId="0" fontId="5" fillId="0" borderId="0" xfId="0" applyFont="1" applyAlignment="1">
      <alignment wrapText="1"/>
    </xf>
    <xf numFmtId="0" fontId="6" fillId="0" borderId="0" xfId="0" applyFont="1"/>
    <xf numFmtId="1" fontId="6" fillId="0" borderId="0" xfId="0" applyNumberFormat="1" applyFont="1"/>
    <xf numFmtId="0" fontId="6" fillId="0" borderId="0" xfId="0" applyFont="1" applyAlignment="1">
      <alignment vertical="center"/>
    </xf>
    <xf numFmtId="0" fontId="7" fillId="7" borderId="10" xfId="0" applyFont="1" applyFill="1" applyBorder="1"/>
    <xf numFmtId="0" fontId="7" fillId="7" borderId="11" xfId="0" applyFont="1" applyFill="1" applyBorder="1"/>
    <xf numFmtId="1" fontId="7" fillId="7" borderId="12" xfId="0" applyNumberFormat="1" applyFont="1" applyFill="1" applyBorder="1"/>
    <xf numFmtId="0" fontId="6" fillId="8" borderId="13" xfId="0" applyFont="1" applyFill="1" applyBorder="1"/>
    <xf numFmtId="0" fontId="6" fillId="8" borderId="14" xfId="0" applyFont="1" applyFill="1" applyBorder="1"/>
    <xf numFmtId="1" fontId="6" fillId="8" borderId="15" xfId="0" applyNumberFormat="1" applyFont="1" applyFill="1" applyBorder="1"/>
    <xf numFmtId="0" fontId="6" fillId="0" borderId="13" xfId="0" applyFont="1" applyBorder="1"/>
    <xf numFmtId="0" fontId="6" fillId="0" borderId="14" xfId="0" applyFont="1" applyBorder="1"/>
    <xf numFmtId="1" fontId="6" fillId="0" borderId="15" xfId="0" applyNumberFormat="1" applyFont="1" applyBorder="1"/>
    <xf numFmtId="0" fontId="6" fillId="0" borderId="16" xfId="0" applyFont="1" applyBorder="1"/>
    <xf numFmtId="0" fontId="6" fillId="0" borderId="17" xfId="0" applyFont="1" applyBorder="1"/>
    <xf numFmtId="1" fontId="6" fillId="0" borderId="18" xfId="0" applyNumberFormat="1" applyFont="1" applyBorder="1"/>
    <xf numFmtId="0" fontId="1" fillId="0" borderId="0" xfId="0" applyFont="1" applyAlignment="1">
      <alignment horizontal="center" vertical="center"/>
    </xf>
    <xf numFmtId="0" fontId="0" fillId="0" borderId="19" xfId="0" applyBorder="1" applyAlignment="1">
      <alignment horizontal="center" vertical="center" wrapText="1"/>
    </xf>
    <xf numFmtId="0" fontId="0" fillId="0" borderId="19" xfId="0" applyBorder="1" applyAlignment="1">
      <alignment horizontal="left" vertical="center" wrapText="1"/>
    </xf>
    <xf numFmtId="0" fontId="0" fillId="0" borderId="19" xfId="0" applyBorder="1" applyAlignment="1">
      <alignment horizontal="center" vertical="center"/>
    </xf>
    <xf numFmtId="0" fontId="8" fillId="0" borderId="19" xfId="0" applyFont="1" applyBorder="1" applyAlignment="1">
      <alignment horizontal="left" vertical="center" wrapText="1"/>
    </xf>
    <xf numFmtId="165" fontId="0" fillId="0" borderId="0" xfId="0" applyNumberFormat="1"/>
    <xf numFmtId="0" fontId="5" fillId="0" borderId="19" xfId="0" applyFont="1" applyBorder="1" applyAlignment="1">
      <alignment vertical="center"/>
    </xf>
    <xf numFmtId="0" fontId="1" fillId="0" borderId="0" xfId="0" applyFont="1" applyAlignment="1">
      <alignment horizontal="center"/>
    </xf>
    <xf numFmtId="0" fontId="1" fillId="0" borderId="0" xfId="0" applyFont="1"/>
    <xf numFmtId="166" fontId="0" fillId="0" borderId="0" xfId="0" applyNumberFormat="1"/>
    <xf numFmtId="0" fontId="17" fillId="0" borderId="19" xfId="0" applyFont="1" applyBorder="1" applyAlignment="1">
      <alignment horizontal="left" vertical="center" wrapText="1"/>
    </xf>
    <xf numFmtId="0" fontId="17" fillId="0" borderId="33" xfId="0" applyFont="1" applyBorder="1" applyAlignment="1">
      <alignment horizontal="left" vertical="center" wrapText="1"/>
    </xf>
    <xf numFmtId="0" fontId="17" fillId="0" borderId="31" xfId="0" applyFont="1" applyBorder="1" applyAlignment="1">
      <alignment horizontal="left" vertical="center" wrapText="1"/>
    </xf>
    <xf numFmtId="0" fontId="6" fillId="0" borderId="0" xfId="0" applyFont="1" applyAlignment="1">
      <alignment horizontal="right"/>
    </xf>
    <xf numFmtId="0" fontId="21" fillId="0" borderId="0" xfId="0" applyFont="1"/>
    <xf numFmtId="0" fontId="0" fillId="16" borderId="0" xfId="0" applyFill="1"/>
    <xf numFmtId="0" fontId="0" fillId="0" borderId="0" xfId="0" applyAlignment="1">
      <alignment horizontal="center" vertical="center"/>
    </xf>
    <xf numFmtId="0" fontId="0" fillId="0" borderId="20" xfId="0" applyBorder="1"/>
    <xf numFmtId="0" fontId="0" fillId="0" borderId="41" xfId="0" applyBorder="1"/>
    <xf numFmtId="0" fontId="0" fillId="0" borderId="41" xfId="0" applyBorder="1" applyAlignment="1">
      <alignment wrapText="1"/>
    </xf>
    <xf numFmtId="0" fontId="0" fillId="0" borderId="41" xfId="0" applyBorder="1" applyAlignment="1">
      <alignment horizontal="center" vertical="center"/>
    </xf>
    <xf numFmtId="0" fontId="0" fillId="0" borderId="23" xfId="0" applyBorder="1"/>
    <xf numFmtId="0" fontId="10" fillId="0" borderId="44" xfId="0" applyFont="1" applyBorder="1" applyAlignment="1">
      <alignment horizontal="left" vertical="center"/>
    </xf>
    <xf numFmtId="0" fontId="10" fillId="0" borderId="45" xfId="0" applyFont="1" applyBorder="1" applyAlignment="1">
      <alignment horizontal="left" vertical="center"/>
    </xf>
    <xf numFmtId="0" fontId="10" fillId="0" borderId="47" xfId="0" applyFont="1" applyBorder="1" applyAlignment="1">
      <alignment horizontal="left" vertical="center"/>
    </xf>
    <xf numFmtId="0" fontId="24" fillId="15" borderId="19" xfId="0" applyFont="1" applyFill="1" applyBorder="1" applyAlignment="1">
      <alignment horizontal="center"/>
    </xf>
    <xf numFmtId="0" fontId="25" fillId="10" borderId="19" xfId="0" applyFont="1" applyFill="1" applyBorder="1" applyAlignment="1">
      <alignment horizontal="center" vertical="center"/>
    </xf>
    <xf numFmtId="0" fontId="20" fillId="9" borderId="19" xfId="0" applyFont="1" applyFill="1" applyBorder="1" applyAlignment="1" applyProtection="1">
      <alignment horizontal="left" vertical="center" wrapText="1"/>
      <protection locked="0"/>
    </xf>
    <xf numFmtId="0" fontId="26" fillId="13" borderId="19" xfId="0" applyFont="1" applyFill="1" applyBorder="1" applyAlignment="1">
      <alignment vertical="center"/>
    </xf>
    <xf numFmtId="0" fontId="27" fillId="0" borderId="0" xfId="0" applyFont="1" applyAlignment="1">
      <alignment vertical="center"/>
    </xf>
    <xf numFmtId="0" fontId="0" fillId="16" borderId="0" xfId="0" applyFill="1" applyAlignment="1">
      <alignment horizontal="left" vertical="center" wrapText="1"/>
    </xf>
    <xf numFmtId="0" fontId="0" fillId="13" borderId="19" xfId="0" applyFill="1" applyBorder="1" applyAlignment="1">
      <alignment horizontal="center" vertical="center" wrapText="1"/>
    </xf>
    <xf numFmtId="0" fontId="0" fillId="9" borderId="7" xfId="0" applyFill="1" applyBorder="1" applyAlignment="1" applyProtection="1">
      <alignment horizontal="center" vertical="center"/>
      <protection locked="0"/>
    </xf>
    <xf numFmtId="0" fontId="0" fillId="13" borderId="33" xfId="0" applyFill="1" applyBorder="1" applyAlignment="1">
      <alignment horizontal="center" vertical="center" wrapText="1"/>
    </xf>
    <xf numFmtId="0" fontId="0" fillId="9" borderId="9" xfId="0" applyFill="1" applyBorder="1" applyAlignment="1" applyProtection="1">
      <alignment horizontal="center" vertical="center"/>
      <protection locked="0"/>
    </xf>
    <xf numFmtId="0" fontId="0" fillId="17" borderId="0" xfId="0" applyFill="1" applyAlignment="1">
      <alignment wrapText="1"/>
    </xf>
    <xf numFmtId="0" fontId="0" fillId="9" borderId="0" xfId="0" applyFill="1" applyAlignment="1">
      <alignment wrapText="1"/>
    </xf>
    <xf numFmtId="0" fontId="0" fillId="9" borderId="0" xfId="0" applyFill="1"/>
    <xf numFmtId="0" fontId="0" fillId="13" borderId="32" xfId="0" applyFill="1" applyBorder="1" applyAlignment="1">
      <alignment horizontal="center" vertical="center" wrapText="1"/>
    </xf>
    <xf numFmtId="0" fontId="0" fillId="0" borderId="0" xfId="0" applyAlignment="1">
      <alignment vertical="center" wrapText="1"/>
    </xf>
    <xf numFmtId="0" fontId="0" fillId="0" borderId="43" xfId="0" applyBorder="1"/>
    <xf numFmtId="0" fontId="0" fillId="0" borderId="38" xfId="0" applyBorder="1"/>
    <xf numFmtId="0" fontId="1" fillId="0" borderId="0" xfId="0" applyFont="1" applyAlignment="1">
      <alignment horizontal="center" vertical="center" wrapText="1"/>
    </xf>
    <xf numFmtId="0" fontId="0" fillId="0" borderId="0" xfId="0" applyAlignment="1">
      <alignment horizontal="center" vertical="center" wrapText="1"/>
    </xf>
    <xf numFmtId="0" fontId="1" fillId="13" borderId="6" xfId="0" applyFont="1" applyFill="1" applyBorder="1" applyAlignment="1">
      <alignment horizontal="left" vertical="center" wrapText="1"/>
    </xf>
    <xf numFmtId="0" fontId="29" fillId="19" borderId="19" xfId="0" applyFont="1" applyFill="1" applyBorder="1" applyAlignment="1">
      <alignment horizontal="center" vertical="center"/>
    </xf>
    <xf numFmtId="0" fontId="29" fillId="19" borderId="7" xfId="0" applyFont="1" applyFill="1" applyBorder="1" applyAlignment="1">
      <alignment horizontal="center" vertical="center"/>
    </xf>
    <xf numFmtId="0" fontId="18" fillId="16" borderId="19" xfId="0" applyFont="1" applyFill="1" applyBorder="1" applyAlignment="1" applyProtection="1">
      <alignment horizontal="center" vertical="center"/>
      <protection locked="0"/>
    </xf>
    <xf numFmtId="0" fontId="18" fillId="16" borderId="7" xfId="0" applyFont="1" applyFill="1" applyBorder="1" applyAlignment="1" applyProtection="1">
      <alignment horizontal="center" vertical="center"/>
      <protection locked="0"/>
    </xf>
    <xf numFmtId="0" fontId="21" fillId="0" borderId="0" xfId="0" applyFont="1" applyAlignment="1">
      <alignment horizontal="center" vertical="center"/>
    </xf>
    <xf numFmtId="0" fontId="21" fillId="0" borderId="0" xfId="0" applyFont="1" applyAlignment="1">
      <alignment vertical="center"/>
    </xf>
    <xf numFmtId="11" fontId="0" fillId="0" borderId="0" xfId="1" applyNumberFormat="1" applyFont="1" applyAlignment="1">
      <alignment horizontal="center" vertical="center"/>
    </xf>
    <xf numFmtId="0" fontId="1" fillId="13" borderId="8" xfId="0" applyFont="1" applyFill="1" applyBorder="1" applyAlignment="1">
      <alignment horizontal="left" vertical="center"/>
    </xf>
    <xf numFmtId="0" fontId="0" fillId="0" borderId="25" xfId="0" applyBorder="1"/>
    <xf numFmtId="0" fontId="0" fillId="0" borderId="39" xfId="0" applyBorder="1" applyAlignment="1">
      <alignment wrapText="1"/>
    </xf>
    <xf numFmtId="0" fontId="0" fillId="0" borderId="39" xfId="0" applyBorder="1"/>
    <xf numFmtId="0" fontId="0" fillId="0" borderId="39" xfId="0" applyBorder="1" applyAlignment="1">
      <alignment horizontal="center" vertical="center"/>
    </xf>
    <xf numFmtId="0" fontId="0" fillId="0" borderId="40" xfId="0" applyBorder="1"/>
    <xf numFmtId="0" fontId="12" fillId="11" borderId="24" xfId="0" applyFont="1" applyFill="1" applyBorder="1" applyAlignment="1">
      <alignment horizontal="left" vertical="center" wrapText="1"/>
    </xf>
    <xf numFmtId="0" fontId="16" fillId="0" borderId="0" xfId="0" applyFont="1" applyBorder="1" applyAlignment="1">
      <alignment horizontal="center"/>
    </xf>
    <xf numFmtId="0" fontId="16" fillId="0" borderId="0" xfId="0" applyFont="1" applyBorder="1"/>
    <xf numFmtId="0" fontId="9" fillId="9" borderId="56" xfId="0" applyFont="1" applyFill="1" applyBorder="1" applyAlignment="1">
      <alignment horizontal="center" vertical="center"/>
    </xf>
    <xf numFmtId="0" fontId="9" fillId="9" borderId="48" xfId="0" applyFont="1" applyFill="1" applyBorder="1" applyAlignment="1">
      <alignment horizontal="center" vertical="center"/>
    </xf>
    <xf numFmtId="0" fontId="9" fillId="9" borderId="48" xfId="0" applyFont="1" applyFill="1" applyBorder="1" applyAlignment="1">
      <alignment horizontal="center" vertical="center" wrapText="1"/>
    </xf>
    <xf numFmtId="0" fontId="9" fillId="9" borderId="49" xfId="0" applyFont="1" applyFill="1" applyBorder="1" applyAlignment="1">
      <alignment horizontal="center" vertical="center" wrapText="1"/>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22" fillId="9" borderId="21" xfId="0" applyFont="1" applyFill="1" applyBorder="1" applyAlignment="1">
      <alignment horizontal="center"/>
    </xf>
    <xf numFmtId="0" fontId="22" fillId="9" borderId="42" xfId="0" applyFont="1" applyFill="1" applyBorder="1" applyAlignment="1">
      <alignment horizontal="center"/>
    </xf>
    <xf numFmtId="0" fontId="22" fillId="9" borderId="6" xfId="0" applyFont="1" applyFill="1" applyBorder="1" applyAlignment="1">
      <alignment horizontal="center"/>
    </xf>
    <xf numFmtId="0" fontId="22" fillId="9" borderId="27" xfId="0" applyFont="1" applyFill="1" applyBorder="1" applyAlignment="1">
      <alignment horizontal="center"/>
    </xf>
    <xf numFmtId="0" fontId="22" fillId="9" borderId="8" xfId="0" applyFont="1" applyFill="1" applyBorder="1" applyAlignment="1">
      <alignment horizontal="center"/>
    </xf>
    <xf numFmtId="0" fontId="22" fillId="9" borderId="46" xfId="0" applyFont="1" applyFill="1" applyBorder="1" applyAlignment="1">
      <alignment horizontal="center"/>
    </xf>
    <xf numFmtId="0" fontId="23" fillId="9" borderId="20" xfId="0" applyFont="1" applyFill="1" applyBorder="1" applyAlignment="1">
      <alignment horizontal="center" vertical="center"/>
    </xf>
    <xf numFmtId="0" fontId="23" fillId="9" borderId="41" xfId="0" applyFont="1" applyFill="1" applyBorder="1" applyAlignment="1">
      <alignment horizontal="center" vertical="center"/>
    </xf>
    <xf numFmtId="0" fontId="23" fillId="9" borderId="43" xfId="0" applyFont="1" applyFill="1" applyBorder="1" applyAlignment="1">
      <alignment horizontal="center" vertical="center"/>
    </xf>
    <xf numFmtId="0" fontId="23" fillId="9" borderId="23" xfId="0" applyFont="1" applyFill="1" applyBorder="1" applyAlignment="1">
      <alignment horizontal="center" vertical="center"/>
    </xf>
    <xf numFmtId="0" fontId="23" fillId="9" borderId="0" xfId="0" applyFont="1" applyFill="1" applyAlignment="1">
      <alignment horizontal="center" vertical="center"/>
    </xf>
    <xf numFmtId="0" fontId="23" fillId="9" borderId="38" xfId="0" applyFont="1" applyFill="1" applyBorder="1" applyAlignment="1">
      <alignment horizontal="center" vertical="center"/>
    </xf>
    <xf numFmtId="0" fontId="9" fillId="9" borderId="6" xfId="0" applyFont="1" applyFill="1" applyBorder="1" applyAlignment="1">
      <alignment horizontal="center" vertical="center" wrapText="1"/>
    </xf>
    <xf numFmtId="0" fontId="9" fillId="9" borderId="19"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33" xfId="0" applyFont="1" applyFill="1" applyBorder="1" applyAlignment="1">
      <alignment horizontal="center" vertical="center" wrapText="1"/>
    </xf>
    <xf numFmtId="0" fontId="9" fillId="9" borderId="9" xfId="0" applyFont="1" applyFill="1" applyBorder="1" applyAlignment="1">
      <alignment horizontal="center" vertical="center" wrapText="1"/>
    </xf>
    <xf numFmtId="14" fontId="21" fillId="0" borderId="0" xfId="0" applyNumberFormat="1" applyFont="1" applyAlignment="1">
      <alignment horizontal="center" vertical="center"/>
    </xf>
    <xf numFmtId="0" fontId="0" fillId="16" borderId="46" xfId="0" applyFill="1" applyBorder="1" applyAlignment="1" applyProtection="1">
      <alignment horizontal="center" vertical="center"/>
      <protection locked="0"/>
    </xf>
    <xf numFmtId="0" fontId="0" fillId="16" borderId="49" xfId="0" applyFill="1" applyBorder="1" applyAlignment="1" applyProtection="1">
      <alignment horizontal="center" vertical="center"/>
      <protection locked="0"/>
    </xf>
    <xf numFmtId="0" fontId="0" fillId="16" borderId="47" xfId="0" applyFill="1" applyBorder="1" applyAlignment="1" applyProtection="1">
      <alignment horizontal="center" vertical="center"/>
      <protection locked="0"/>
    </xf>
    <xf numFmtId="0" fontId="1" fillId="12" borderId="21"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1" fillId="12" borderId="8" xfId="0" applyFont="1" applyFill="1" applyBorder="1" applyAlignment="1">
      <alignment horizontal="center" vertical="center" wrapText="1"/>
    </xf>
    <xf numFmtId="0" fontId="1" fillId="12" borderId="28" xfId="0" applyFont="1" applyFill="1" applyBorder="1" applyAlignment="1">
      <alignment horizontal="center" vertical="center" wrapText="1"/>
    </xf>
    <xf numFmtId="0" fontId="1" fillId="12" borderId="50" xfId="0" applyFont="1" applyFill="1" applyBorder="1" applyAlignment="1">
      <alignment horizontal="center" vertical="center" wrapText="1"/>
    </xf>
    <xf numFmtId="0" fontId="1" fillId="12" borderId="51" xfId="0" applyFont="1" applyFill="1" applyBorder="1" applyAlignment="1">
      <alignment horizontal="center" vertical="center" wrapText="1"/>
    </xf>
    <xf numFmtId="0" fontId="1" fillId="13" borderId="34" xfId="0" applyFont="1" applyFill="1" applyBorder="1" applyAlignment="1">
      <alignment horizontal="left" vertical="center"/>
    </xf>
    <xf numFmtId="0" fontId="1" fillId="13" borderId="4" xfId="0" applyFont="1" applyFill="1" applyBorder="1" applyAlignment="1">
      <alignment horizontal="left" vertical="center"/>
    </xf>
    <xf numFmtId="0" fontId="0" fillId="13" borderId="46" xfId="0" applyFill="1" applyBorder="1" applyAlignment="1">
      <alignment horizontal="left" vertical="center" wrapText="1"/>
    </xf>
    <xf numFmtId="0" fontId="0" fillId="13" borderId="49" xfId="0" applyFill="1" applyBorder="1" applyAlignment="1">
      <alignment horizontal="left" vertical="center" wrapText="1"/>
    </xf>
    <xf numFmtId="0" fontId="0" fillId="13" borderId="26" xfId="0" applyFill="1" applyBorder="1" applyAlignment="1">
      <alignment horizontal="left" vertical="center" wrapText="1"/>
    </xf>
    <xf numFmtId="0" fontId="28" fillId="18" borderId="55" xfId="0" applyFont="1" applyFill="1" applyBorder="1" applyAlignment="1">
      <alignment horizontal="center" vertical="center" wrapText="1"/>
    </xf>
    <xf numFmtId="0" fontId="28" fillId="18" borderId="56" xfId="0" applyFont="1" applyFill="1" applyBorder="1" applyAlignment="1">
      <alignment horizontal="center" vertical="center" wrapText="1"/>
    </xf>
    <xf numFmtId="0" fontId="28" fillId="18" borderId="44" xfId="0" applyFont="1" applyFill="1" applyBorder="1" applyAlignment="1">
      <alignment horizontal="center" vertical="center" wrapText="1"/>
    </xf>
    <xf numFmtId="0" fontId="0" fillId="16" borderId="19" xfId="0" applyFill="1" applyBorder="1" applyAlignment="1" applyProtection="1">
      <alignment horizontal="center" vertical="center"/>
      <protection locked="0"/>
    </xf>
    <xf numFmtId="0" fontId="0" fillId="16" borderId="7" xfId="0" applyFill="1" applyBorder="1" applyAlignment="1" applyProtection="1">
      <alignment horizontal="center" vertical="center"/>
      <protection locked="0"/>
    </xf>
    <xf numFmtId="0" fontId="26" fillId="13" borderId="27" xfId="0" applyFont="1" applyFill="1" applyBorder="1" applyAlignment="1">
      <alignment horizontal="left" vertical="center" wrapText="1"/>
    </xf>
    <xf numFmtId="0" fontId="26" fillId="13" borderId="48" xfId="0" applyFont="1" applyFill="1" applyBorder="1" applyAlignment="1">
      <alignment horizontal="left" vertical="center" wrapText="1"/>
    </xf>
    <xf numFmtId="0" fontId="26" fillId="13" borderId="24" xfId="0" applyFont="1" applyFill="1" applyBorder="1" applyAlignment="1">
      <alignment horizontal="left" vertical="center" wrapText="1"/>
    </xf>
    <xf numFmtId="0" fontId="34" fillId="15" borderId="31" xfId="0" applyFont="1" applyFill="1" applyBorder="1" applyAlignment="1">
      <alignment horizontal="justify" vertical="center" wrapText="1"/>
    </xf>
    <xf numFmtId="0" fontId="1" fillId="15" borderId="31" xfId="0" applyFont="1" applyFill="1" applyBorder="1" applyAlignment="1">
      <alignment horizontal="justify" vertical="center" wrapText="1"/>
    </xf>
    <xf numFmtId="0" fontId="0" fillId="15" borderId="31" xfId="0" applyFill="1" applyBorder="1" applyAlignment="1">
      <alignment horizontal="justify" vertical="center" wrapText="1"/>
    </xf>
    <xf numFmtId="0" fontId="0" fillId="15" borderId="22" xfId="0" applyFill="1" applyBorder="1" applyAlignment="1">
      <alignment horizontal="justify" vertical="center" wrapText="1"/>
    </xf>
    <xf numFmtId="0" fontId="0" fillId="13" borderId="27" xfId="0" applyFill="1" applyBorder="1" applyAlignment="1">
      <alignment horizontal="left" vertical="center" wrapText="1"/>
    </xf>
    <xf numFmtId="0" fontId="0" fillId="13" borderId="48" xfId="0" applyFill="1" applyBorder="1" applyAlignment="1">
      <alignment horizontal="left" vertical="center" wrapText="1"/>
    </xf>
    <xf numFmtId="0" fontId="0" fillId="13" borderId="24" xfId="0" applyFill="1" applyBorder="1" applyAlignment="1">
      <alignment horizontal="left" vertical="center" wrapText="1"/>
    </xf>
    <xf numFmtId="0" fontId="26" fillId="13" borderId="46" xfId="0" applyFont="1" applyFill="1" applyBorder="1" applyAlignment="1">
      <alignment horizontal="left" vertical="center" wrapText="1"/>
    </xf>
    <xf numFmtId="0" fontId="26" fillId="13" borderId="49" xfId="0" applyFont="1" applyFill="1" applyBorder="1" applyAlignment="1">
      <alignment horizontal="left" vertical="center" wrapText="1"/>
    </xf>
    <xf numFmtId="0" fontId="26" fillId="13" borderId="26" xfId="0" applyFont="1" applyFill="1" applyBorder="1" applyAlignment="1">
      <alignment horizontal="left" vertical="center" wrapText="1"/>
    </xf>
    <xf numFmtId="0" fontId="0" fillId="13" borderId="52" xfId="0" applyFill="1" applyBorder="1" applyAlignment="1">
      <alignment horizontal="left" vertical="center" wrapText="1"/>
    </xf>
    <xf numFmtId="0" fontId="0" fillId="13" borderId="53" xfId="0" applyFill="1" applyBorder="1" applyAlignment="1">
      <alignment horizontal="left" vertical="center" wrapText="1"/>
    </xf>
    <xf numFmtId="0" fontId="0" fillId="13" borderId="54" xfId="0" applyFill="1" applyBorder="1" applyAlignment="1">
      <alignment horizontal="left" vertical="center" wrapText="1"/>
    </xf>
    <xf numFmtId="0" fontId="0" fillId="15" borderId="8" xfId="0" applyFill="1" applyBorder="1" applyAlignment="1">
      <alignment horizontal="justify" vertical="center" wrapText="1"/>
    </xf>
    <xf numFmtId="0" fontId="0" fillId="15" borderId="33" xfId="0" applyFill="1" applyBorder="1" applyAlignment="1">
      <alignment horizontal="justify" vertical="center" wrapText="1"/>
    </xf>
    <xf numFmtId="0" fontId="0" fillId="15" borderId="9" xfId="0" applyFill="1" applyBorder="1" applyAlignment="1">
      <alignment horizontal="justify" vertical="center" wrapText="1"/>
    </xf>
    <xf numFmtId="0" fontId="1" fillId="15" borderId="22" xfId="0" applyFont="1" applyFill="1" applyBorder="1" applyAlignment="1">
      <alignment horizontal="justify" vertical="center" wrapText="1"/>
    </xf>
    <xf numFmtId="0" fontId="4" fillId="12" borderId="19" xfId="0" applyFont="1" applyFill="1" applyBorder="1" applyAlignment="1">
      <alignment horizontal="center" vertical="center"/>
    </xf>
    <xf numFmtId="0" fontId="14" fillId="12" borderId="21" xfId="0" applyFont="1" applyFill="1" applyBorder="1" applyAlignment="1">
      <alignment horizontal="center" vertical="center"/>
    </xf>
    <xf numFmtId="0" fontId="14" fillId="12" borderId="31" xfId="0" applyFont="1" applyFill="1" applyBorder="1" applyAlignment="1">
      <alignment horizontal="center" vertical="center"/>
    </xf>
    <xf numFmtId="0" fontId="14" fillId="12" borderId="22" xfId="0" applyFont="1" applyFill="1" applyBorder="1" applyAlignment="1">
      <alignment horizontal="center" vertical="center"/>
    </xf>
    <xf numFmtId="0" fontId="1" fillId="13" borderId="8" xfId="0" applyFont="1" applyFill="1" applyBorder="1" applyAlignment="1">
      <alignment horizontal="justify" vertical="center" wrapText="1"/>
    </xf>
    <xf numFmtId="0" fontId="1" fillId="13" borderId="33" xfId="0" applyFont="1" applyFill="1" applyBorder="1" applyAlignment="1">
      <alignment horizontal="justify" vertical="center" wrapText="1"/>
    </xf>
    <xf numFmtId="0" fontId="1" fillId="13" borderId="9" xfId="0" applyFont="1" applyFill="1" applyBorder="1" applyAlignment="1">
      <alignment horizontal="justify" vertical="center" wrapText="1"/>
    </xf>
    <xf numFmtId="0" fontId="4" fillId="0" borderId="0" xfId="0" applyFont="1" applyAlignment="1">
      <alignment horizontal="center"/>
    </xf>
    <xf numFmtId="0" fontId="6" fillId="9" borderId="20" xfId="0" applyFont="1" applyFill="1" applyBorder="1" applyAlignment="1">
      <alignment horizontal="center"/>
    </xf>
    <xf numFmtId="0" fontId="6" fillId="9" borderId="23" xfId="0" applyFont="1" applyFill="1" applyBorder="1" applyAlignment="1">
      <alignment horizontal="center"/>
    </xf>
    <xf numFmtId="0" fontId="6" fillId="9" borderId="25" xfId="0" applyFont="1" applyFill="1" applyBorder="1" applyAlignment="1">
      <alignment horizontal="center"/>
    </xf>
    <xf numFmtId="0" fontId="9" fillId="9" borderId="21" xfId="0" applyFont="1" applyFill="1" applyBorder="1" applyAlignment="1">
      <alignment horizontal="center" vertical="center"/>
    </xf>
    <xf numFmtId="0" fontId="9" fillId="9" borderId="22" xfId="0" applyFont="1" applyFill="1" applyBorder="1" applyAlignment="1">
      <alignment horizontal="center" vertical="center"/>
    </xf>
    <xf numFmtId="0" fontId="9" fillId="9" borderId="6" xfId="0" applyFont="1" applyFill="1" applyBorder="1" applyAlignment="1">
      <alignment horizontal="center" vertical="center"/>
    </xf>
    <xf numFmtId="0" fontId="9" fillId="9" borderId="7" xfId="0" applyFont="1" applyFill="1" applyBorder="1" applyAlignment="1">
      <alignment horizontal="center" vertical="center"/>
    </xf>
    <xf numFmtId="0" fontId="20" fillId="0" borderId="23" xfId="0" applyFont="1" applyBorder="1" applyAlignment="1">
      <alignment horizontal="justify" vertical="top" wrapText="1"/>
    </xf>
    <xf numFmtId="0" fontId="20" fillId="0" borderId="0" xfId="0" applyFont="1" applyAlignment="1">
      <alignment horizontal="justify" vertical="top" wrapText="1"/>
    </xf>
    <xf numFmtId="0" fontId="20" fillId="0" borderId="38" xfId="0" applyFont="1" applyBorder="1" applyAlignment="1">
      <alignment horizontal="justify" vertical="top" wrapText="1"/>
    </xf>
    <xf numFmtId="0" fontId="20" fillId="0" borderId="25" xfId="0" applyFont="1" applyBorder="1" applyAlignment="1">
      <alignment horizontal="justify" vertical="top" wrapText="1"/>
    </xf>
    <xf numFmtId="0" fontId="20" fillId="0" borderId="39" xfId="0" applyFont="1" applyBorder="1" applyAlignment="1">
      <alignment horizontal="justify" vertical="top" wrapText="1"/>
    </xf>
    <xf numFmtId="0" fontId="20" fillId="0" borderId="40" xfId="0" applyFont="1" applyBorder="1" applyAlignment="1">
      <alignment horizontal="justify" vertical="top" wrapText="1"/>
    </xf>
    <xf numFmtId="0" fontId="4" fillId="13" borderId="19" xfId="0" applyFont="1" applyFill="1" applyBorder="1" applyAlignment="1">
      <alignment horizontal="center"/>
    </xf>
    <xf numFmtId="0" fontId="18" fillId="14" borderId="19" xfId="0" applyFont="1" applyFill="1" applyBorder="1" applyAlignment="1">
      <alignment horizontal="left" vertical="top" wrapText="1"/>
    </xf>
    <xf numFmtId="0" fontId="19" fillId="15" borderId="35" xfId="0" applyFont="1" applyFill="1" applyBorder="1" applyAlignment="1">
      <alignment horizontal="center"/>
    </xf>
    <xf numFmtId="0" fontId="19" fillId="15" borderId="36" xfId="0" applyFont="1" applyFill="1" applyBorder="1" applyAlignment="1">
      <alignment horizontal="center"/>
    </xf>
    <xf numFmtId="0" fontId="19" fillId="15" borderId="37" xfId="0" applyFont="1" applyFill="1" applyBorder="1" applyAlignment="1">
      <alignment horizontal="center"/>
    </xf>
    <xf numFmtId="0" fontId="0" fillId="0" borderId="19" xfId="0" applyBorder="1" applyAlignment="1">
      <alignment horizontal="left" vertical="center" wrapText="1"/>
    </xf>
    <xf numFmtId="0" fontId="0" fillId="0" borderId="7" xfId="0" applyBorder="1" applyAlignment="1">
      <alignment horizontal="left" vertical="center" wrapText="1"/>
    </xf>
    <xf numFmtId="0" fontId="0" fillId="0" borderId="33" xfId="0" applyBorder="1" applyAlignment="1">
      <alignment horizontal="left" vertical="center" wrapText="1"/>
    </xf>
    <xf numFmtId="0" fontId="0" fillId="0" borderId="9" xfId="0" applyBorder="1" applyAlignment="1">
      <alignment horizontal="left" vertical="center" wrapText="1"/>
    </xf>
    <xf numFmtId="0" fontId="0" fillId="0" borderId="31" xfId="0" applyBorder="1" applyAlignment="1">
      <alignment horizontal="left" vertical="center" wrapText="1"/>
    </xf>
    <xf numFmtId="0" fontId="0" fillId="0" borderId="22" xfId="0" applyBorder="1" applyAlignment="1">
      <alignment horizontal="left" vertical="center" wrapText="1"/>
    </xf>
    <xf numFmtId="0" fontId="0" fillId="0" borderId="27" xfId="0" applyBorder="1" applyAlignment="1">
      <alignment horizontal="left" vertical="center" wrapText="1"/>
    </xf>
    <xf numFmtId="0" fontId="0" fillId="0" borderId="48"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9" xfId="0" applyBorder="1" applyAlignment="1">
      <alignment horizontal="left" vertical="center" wrapText="1"/>
    </xf>
    <xf numFmtId="0" fontId="0" fillId="0" borderId="47" xfId="0" applyBorder="1" applyAlignment="1">
      <alignment horizontal="left" vertical="center" wrapText="1"/>
    </xf>
    <xf numFmtId="0" fontId="14" fillId="12" borderId="19" xfId="0" applyFont="1" applyFill="1" applyBorder="1" applyAlignment="1">
      <alignment horizontal="center" vertical="center"/>
    </xf>
    <xf numFmtId="0" fontId="12" fillId="13" borderId="19" xfId="0" applyFont="1" applyFill="1" applyBorder="1" applyAlignment="1">
      <alignment horizontal="left" vertical="center" wrapText="1"/>
    </xf>
    <xf numFmtId="0" fontId="15" fillId="11" borderId="0" xfId="0" applyFont="1" applyFill="1" applyBorder="1" applyAlignment="1">
      <alignment horizontal="center"/>
    </xf>
    <xf numFmtId="0" fontId="4" fillId="13" borderId="28" xfId="0" applyFont="1" applyFill="1" applyBorder="1" applyAlignment="1">
      <alignment horizontal="center"/>
    </xf>
    <xf numFmtId="0" fontId="4" fillId="13" borderId="29" xfId="0" applyFont="1" applyFill="1" applyBorder="1" applyAlignment="1">
      <alignment horizontal="center"/>
    </xf>
    <xf numFmtId="0" fontId="4" fillId="13" borderId="30" xfId="0" applyFont="1" applyFill="1" applyBorder="1" applyAlignment="1">
      <alignment horizont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1" fillId="10" borderId="19" xfId="0" applyFont="1" applyFill="1" applyBorder="1" applyAlignment="1">
      <alignment horizontal="center" vertical="center"/>
    </xf>
    <xf numFmtId="0" fontId="12" fillId="11" borderId="27" xfId="0" applyFont="1" applyFill="1" applyBorder="1" applyAlignment="1">
      <alignment horizontal="left" vertical="center" wrapText="1"/>
    </xf>
    <xf numFmtId="0" fontId="12" fillId="11" borderId="24" xfId="0" applyFont="1" applyFill="1" applyBorder="1" applyAlignment="1">
      <alignment horizontal="left" vertical="center" wrapText="1"/>
    </xf>
    <xf numFmtId="0" fontId="13" fillId="2" borderId="19" xfId="0" applyFont="1" applyFill="1" applyBorder="1" applyAlignment="1">
      <alignment horizontal="center"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0" fillId="0" borderId="44" xfId="0" applyFont="1" applyBorder="1" applyAlignment="1">
      <alignment horizontal="center" vertical="center"/>
    </xf>
    <xf numFmtId="0" fontId="10" fillId="0" borderId="56" xfId="0" applyFont="1" applyBorder="1" applyAlignment="1">
      <alignment horizontal="center" vertical="center"/>
    </xf>
    <xf numFmtId="0" fontId="10" fillId="0" borderId="45" xfId="0" applyFont="1" applyBorder="1" applyAlignment="1">
      <alignment horizontal="center" vertical="center"/>
    </xf>
    <xf numFmtId="0" fontId="10" fillId="0" borderId="48" xfId="0" applyFont="1" applyBorder="1" applyAlignment="1">
      <alignment horizontal="center" vertical="center"/>
    </xf>
    <xf numFmtId="0" fontId="10" fillId="0" borderId="47" xfId="0" applyFont="1" applyBorder="1" applyAlignment="1">
      <alignment horizontal="center" vertical="center"/>
    </xf>
    <xf numFmtId="0" fontId="10" fillId="0" borderId="49" xfId="0" applyFont="1" applyBorder="1" applyAlignment="1">
      <alignment horizontal="center" vertical="center"/>
    </xf>
  </cellXfs>
  <cellStyles count="2">
    <cellStyle name="Millares" xfId="1" builtinId="3"/>
    <cellStyle name="Normal" xfId="0" builtinId="0"/>
  </cellStyles>
  <dxfs count="40">
    <dxf>
      <fill>
        <patternFill patternType="solid">
          <bgColor rgb="FFFFC000"/>
        </patternFill>
      </fill>
    </dxf>
    <dxf>
      <fill>
        <patternFill patternType="solid">
          <bgColor rgb="FFFFEB09"/>
        </patternFill>
      </fill>
    </dxf>
    <dxf>
      <fill>
        <patternFill patternType="solid">
          <bgColor rgb="FFB2D983"/>
        </patternFill>
      </fill>
    </dxf>
    <dxf>
      <fill>
        <patternFill patternType="solid">
          <bgColor rgb="FFFF7373"/>
        </patternFill>
      </fill>
    </dxf>
    <dxf>
      <fill>
        <patternFill patternType="solid">
          <bgColor rgb="FFFFC000"/>
        </patternFill>
      </fill>
    </dxf>
    <dxf>
      <fill>
        <patternFill patternType="solid">
          <bgColor rgb="FFFFEB09"/>
        </patternFill>
      </fill>
    </dxf>
    <dxf>
      <fill>
        <patternFill patternType="solid">
          <bgColor rgb="FFB2D983"/>
        </patternFill>
      </fill>
    </dxf>
    <dxf>
      <fill>
        <patternFill patternType="solid">
          <bgColor rgb="FFFF7373"/>
        </patternFill>
      </fill>
    </dxf>
    <dxf>
      <fill>
        <patternFill patternType="solid">
          <bgColor rgb="FFFFC000"/>
        </patternFill>
      </fill>
    </dxf>
    <dxf>
      <fill>
        <patternFill patternType="solid">
          <bgColor rgb="FFFFEB09"/>
        </patternFill>
      </fill>
    </dxf>
    <dxf>
      <fill>
        <patternFill patternType="solid">
          <bgColor rgb="FFB2D983"/>
        </patternFill>
      </fill>
    </dxf>
    <dxf>
      <fill>
        <patternFill patternType="solid">
          <bgColor rgb="FFFF7373"/>
        </patternFill>
      </fill>
    </dxf>
    <dxf>
      <fill>
        <patternFill patternType="solid">
          <bgColor rgb="FFFFC000"/>
        </patternFill>
      </fill>
    </dxf>
    <dxf>
      <fill>
        <patternFill patternType="solid">
          <bgColor rgb="FFFFEB09"/>
        </patternFill>
      </fill>
    </dxf>
    <dxf>
      <fill>
        <patternFill patternType="solid">
          <bgColor rgb="FFB2D983"/>
        </patternFill>
      </fill>
    </dxf>
    <dxf>
      <fill>
        <patternFill patternType="solid">
          <bgColor rgb="FFFF7373"/>
        </patternFill>
      </fill>
    </dxf>
    <dxf>
      <fill>
        <patternFill patternType="solid">
          <bgColor rgb="FFFFC000"/>
        </patternFill>
      </fill>
    </dxf>
    <dxf>
      <fill>
        <patternFill patternType="solid">
          <bgColor rgb="FFFFEB09"/>
        </patternFill>
      </fill>
    </dxf>
    <dxf>
      <fill>
        <patternFill patternType="solid">
          <bgColor rgb="FFB2D983"/>
        </patternFill>
      </fill>
    </dxf>
    <dxf>
      <fill>
        <patternFill patternType="solid">
          <bgColor rgb="FFFF7373"/>
        </patternFill>
      </fill>
    </dxf>
    <dxf>
      <fill>
        <patternFill patternType="solid">
          <bgColor rgb="FFFFC000"/>
        </patternFill>
      </fill>
    </dxf>
    <dxf>
      <fill>
        <patternFill patternType="solid">
          <bgColor rgb="FFFFEB09"/>
        </patternFill>
      </fill>
    </dxf>
    <dxf>
      <fill>
        <patternFill patternType="solid">
          <bgColor rgb="FFB2D983"/>
        </patternFill>
      </fill>
    </dxf>
    <dxf>
      <fill>
        <patternFill patternType="solid">
          <bgColor rgb="FFFF7373"/>
        </patternFill>
      </fill>
    </dxf>
    <dxf>
      <fill>
        <patternFill patternType="solid">
          <bgColor rgb="FFFFC000"/>
        </patternFill>
      </fill>
    </dxf>
    <dxf>
      <fill>
        <patternFill patternType="solid">
          <bgColor rgb="FFFFEB09"/>
        </patternFill>
      </fill>
    </dxf>
    <dxf>
      <fill>
        <patternFill patternType="solid">
          <bgColor rgb="FFB2D983"/>
        </patternFill>
      </fill>
    </dxf>
    <dxf>
      <fill>
        <patternFill patternType="solid">
          <bgColor rgb="FFFF7373"/>
        </patternFill>
      </fill>
    </dxf>
    <dxf>
      <fill>
        <patternFill patternType="solid">
          <bgColor rgb="FFFFC000"/>
        </patternFill>
      </fill>
    </dxf>
    <dxf>
      <fill>
        <patternFill patternType="solid">
          <bgColor rgb="FFFFEB09"/>
        </patternFill>
      </fill>
    </dxf>
    <dxf>
      <fill>
        <patternFill patternType="solid">
          <bgColor rgb="FFB2D983"/>
        </patternFill>
      </fill>
    </dxf>
    <dxf>
      <fill>
        <patternFill patternType="solid">
          <bgColor rgb="FFFF7373"/>
        </patternFill>
      </fill>
    </dxf>
    <dxf>
      <fill>
        <patternFill patternType="solid">
          <bgColor rgb="FFFFC000"/>
        </patternFill>
      </fill>
    </dxf>
    <dxf>
      <fill>
        <patternFill patternType="solid">
          <bgColor rgb="FFFFEB09"/>
        </patternFill>
      </fill>
    </dxf>
    <dxf>
      <fill>
        <patternFill patternType="solid">
          <bgColor rgb="FFB2D983"/>
        </patternFill>
      </fill>
    </dxf>
    <dxf>
      <fill>
        <patternFill patternType="solid">
          <bgColor rgb="FFFF7373"/>
        </patternFill>
      </fill>
    </dxf>
    <dxf>
      <fill>
        <patternFill patternType="solid">
          <bgColor rgb="FFFFC000"/>
        </patternFill>
      </fill>
    </dxf>
    <dxf>
      <fill>
        <patternFill patternType="solid">
          <bgColor rgb="FFFFEB09"/>
        </patternFill>
      </fill>
    </dxf>
    <dxf>
      <fill>
        <patternFill patternType="solid">
          <bgColor rgb="FFB2D983"/>
        </patternFill>
      </fill>
    </dxf>
    <dxf>
      <fill>
        <patternFill patternType="solid">
          <bgColor rgb="FFFF737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CAC7"/>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AFD095"/>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mruColors>
      <color rgb="FFFEF500"/>
      <color rgb="FFFF5757"/>
      <color rgb="FFFF5D5D"/>
      <color rgb="FFFF6363"/>
      <color rgb="FFFF6969"/>
      <color rgb="FFFF7979"/>
      <color rgb="FFFF6F6F"/>
      <color rgb="FFFF7373"/>
      <color rgb="FFFFEB09"/>
      <color rgb="FFB2D9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es-MX" sz="1400" b="1" i="0" u="none" strike="noStrike" kern="1200" baseline="0">
                <a:solidFill>
                  <a:schemeClr val="tx1">
                    <a:lumMod val="75000"/>
                    <a:lumOff val="25000"/>
                  </a:schemeClr>
                </a:solidFill>
                <a:latin typeface="+mn-lt"/>
                <a:ea typeface="+mn-ea"/>
                <a:cs typeface="+mn-cs"/>
              </a:defRPr>
            </a:pPr>
            <a:r>
              <a:rPr lang="es-CO" altLang="es-MX"/>
              <a:t>ANÁLISIS DE ELEMENTOS NORMATIVOS DEC. 1290 DE 2009</a:t>
            </a:r>
          </a:p>
        </c:rich>
      </c:tx>
      <c:overlay val="0"/>
      <c:spPr>
        <a:solidFill>
          <a:schemeClr val="bg2">
            <a:lumMod val="75000"/>
          </a:schemeClr>
        </a:solidFill>
        <a:ln>
          <a:noFill/>
        </a:ln>
        <a:effectLst/>
      </c:spPr>
      <c:txPr>
        <a:bodyPr rot="0" spcFirstLastPara="0" vertOverflow="ellipsis" vert="horz" wrap="square" anchor="ctr" anchorCtr="1"/>
        <a:lstStyle/>
        <a:p>
          <a:pPr defTabSz="914400">
            <a:defRPr lang="es-MX" sz="1400" b="1" i="0" u="none" strike="noStrike" kern="1200" baseline="0">
              <a:solidFill>
                <a:schemeClr val="tx1">
                  <a:lumMod val="75000"/>
                  <a:lumOff val="25000"/>
                </a:schemeClr>
              </a:solidFill>
              <a:latin typeface="+mn-lt"/>
              <a:ea typeface="+mn-ea"/>
              <a:cs typeface="+mn-cs"/>
            </a:defRPr>
          </a:pPr>
          <a:endParaRPr lang="es-CO"/>
        </a:p>
      </c:txPr>
    </c:title>
    <c:autoTitleDeleted val="0"/>
    <c:plotArea>
      <c:layout>
        <c:manualLayout>
          <c:layoutTarget val="inner"/>
          <c:xMode val="edge"/>
          <c:yMode val="edge"/>
          <c:x val="0.25810062448450599"/>
          <c:y val="0.13915857605178"/>
          <c:w val="0.51838105337575102"/>
          <c:h val="0.7728802588996760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0" vertOverflow="ellipsis" vert="horz" wrap="square" lIns="38100" tIns="19050" rIns="38100" bIns="19050" anchor="ctr" anchorCtr="1"/>
              <a:lstStyle/>
              <a:p>
                <a:pPr>
                  <a:defRPr lang="es-MX" sz="10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Resultados!$B$81:$B$91</c:f>
              <c:strCache>
                <c:ptCount val="11"/>
                <c:pt idx="0">
                  <c:v>11. Participación de la comunidad educativa</c:v>
                </c:pt>
                <c:pt idx="1">
                  <c:v>10. Reclamaciones y resolución</c:v>
                </c:pt>
                <c:pt idx="2">
                  <c:v>9. Estructura clara de los informes</c:v>
                </c:pt>
                <c:pt idx="3">
                  <c:v>8. Periodicidad de informes a padres</c:v>
                </c:pt>
                <c:pt idx="4">
                  <c:v>7.Cumplimiento de los procesos por parte de docentes/directivos</c:v>
                </c:pt>
                <c:pt idx="5">
                  <c:v>6. Estrategias de apoyo pedagógico</c:v>
                </c:pt>
                <c:pt idx="6">
                  <c:v>5. Autoevaluación de los estudiantes</c:v>
                </c:pt>
                <c:pt idx="7">
                  <c:v>4. Acciones de seguimiento para mejoramiento</c:v>
                </c:pt>
                <c:pt idx="8">
                  <c:v>3. Estrategias de valoración integral</c:v>
                </c:pt>
                <c:pt idx="9">
                  <c:v>2. Escala de valoración institucional y nacional</c:v>
                </c:pt>
                <c:pt idx="10">
                  <c:v>1. Criterios de evaluación y promoción</c:v>
                </c:pt>
              </c:strCache>
            </c:strRef>
          </c:cat>
          <c:val>
            <c:numRef>
              <c:f>Resultados!$C$81:$C$91</c:f>
              <c:numCache>
                <c:formatCode>0.0_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1FA3-448D-8C64-6AB01852C3B1}"/>
            </c:ext>
          </c:extLst>
        </c:ser>
        <c:dLbls>
          <c:showLegendKey val="0"/>
          <c:showVal val="1"/>
          <c:showCatName val="0"/>
          <c:showSerName val="0"/>
          <c:showPercent val="0"/>
          <c:showBubbleSize val="0"/>
        </c:dLbls>
        <c:gapWidth val="140"/>
        <c:overlap val="-40"/>
        <c:axId val="507938092"/>
        <c:axId val="382193310"/>
      </c:barChart>
      <c:catAx>
        <c:axId val="507938092"/>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es-MX" sz="1000" b="0" i="0" u="none" strike="noStrike" kern="1200" baseline="0">
                <a:solidFill>
                  <a:sysClr val="windowText" lastClr="000000"/>
                </a:solidFill>
                <a:latin typeface="+mn-lt"/>
                <a:ea typeface="+mn-ea"/>
                <a:cs typeface="+mn-cs"/>
              </a:defRPr>
            </a:pPr>
            <a:endParaRPr lang="es-CO"/>
          </a:p>
        </c:txPr>
        <c:crossAx val="382193310"/>
        <c:crosses val="autoZero"/>
        <c:auto val="1"/>
        <c:lblAlgn val="ctr"/>
        <c:lblOffset val="100"/>
        <c:noMultiLvlLbl val="0"/>
      </c:catAx>
      <c:valAx>
        <c:axId val="382193310"/>
        <c:scaling>
          <c:orientation val="minMax"/>
          <c:max val="4"/>
        </c:scaling>
        <c:delete val="0"/>
        <c:axPos val="b"/>
        <c:majorGridlines>
          <c:spPr>
            <a:ln w="9525" cap="flat" cmpd="sng" algn="ctr">
              <a:solidFill>
                <a:schemeClr val="lt1">
                  <a:lumMod val="90200"/>
                </a:schemeClr>
              </a:solidFill>
              <a:round/>
            </a:ln>
            <a:effectLst/>
          </c:spPr>
        </c:majorGridlines>
        <c:numFmt formatCode="0.0_ " sourceLinked="1"/>
        <c:majorTickMark val="none"/>
        <c:minorTickMark val="none"/>
        <c:tickLblPos val="nextTo"/>
        <c:spPr>
          <a:noFill/>
          <a:ln>
            <a:noFill/>
          </a:ln>
          <a:effectLst/>
        </c:spPr>
        <c:txPr>
          <a:bodyPr rot="-60000000" spcFirstLastPara="0"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507938092"/>
        <c:crosses val="autoZero"/>
        <c:crossBetween val="between"/>
      </c:valAx>
      <c:spPr>
        <a:noFill/>
        <a:ln>
          <a:noFill/>
        </a:ln>
        <a:effectLst/>
      </c:spPr>
    </c:plotArea>
    <c:plotVisOnly val="1"/>
    <c:dispBlanksAs val="gap"/>
    <c:showDLblsOverMax val="0"/>
    <c:extLst>
      <c:ext uri="{0b15fc19-7d7d-44ad-8c2d-2c3a37ce22c3}">
        <chartProps xmlns="https://web.wps.cn/et/2018/main" chartId="{7b4b4f7f-e515-4cff-9945-9e8abe451d09}"/>
      </c:ext>
    </c:extLst>
  </c:chart>
  <c:spPr>
    <a:solidFill>
      <a:schemeClr val="bg1">
        <a:lumMod val="95000"/>
      </a:schemeClr>
    </a:solidFill>
    <a:ln w="9525" cap="flat" cmpd="sng" algn="ctr">
      <a:solidFill>
        <a:schemeClr val="tx1"/>
      </a:solidFill>
      <a:round/>
    </a:ln>
    <a:effectLst/>
  </c:spPr>
  <c:txPr>
    <a:bodyPr/>
    <a:lstStyle/>
    <a:p>
      <a:pPr>
        <a:defRPr lang="es-MX"/>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es-MX" sz="1400" b="1" i="0" u="none" strike="noStrike" kern="1200" baseline="0">
                <a:solidFill>
                  <a:schemeClr val="tx1">
                    <a:lumMod val="75000"/>
                    <a:lumOff val="25000"/>
                  </a:schemeClr>
                </a:solidFill>
                <a:latin typeface="+mn-lt"/>
                <a:ea typeface="+mn-ea"/>
                <a:cs typeface="+mn-cs"/>
              </a:defRPr>
            </a:pPr>
            <a:r>
              <a:rPr lang="es-CO" altLang="es-MX"/>
              <a:t>RESULTADOS SEGÚN CRITERIOS DE CARACTERIZACIÓN SIEE</a:t>
            </a:r>
          </a:p>
        </c:rich>
      </c:tx>
      <c:overlay val="0"/>
      <c:spPr>
        <a:solidFill>
          <a:schemeClr val="bg2">
            <a:lumMod val="75000"/>
          </a:schemeClr>
        </a:solidFill>
        <a:ln>
          <a:noFill/>
        </a:ln>
        <a:effectLst/>
      </c:spPr>
      <c:txPr>
        <a:bodyPr rot="0" spcFirstLastPara="0" vertOverflow="ellipsis" vert="horz" wrap="square" anchor="ctr" anchorCtr="1"/>
        <a:lstStyle/>
        <a:p>
          <a:pPr defTabSz="914400">
            <a:defRPr lang="es-MX" sz="1400" b="1" i="0" u="none" strike="noStrike" kern="1200" baseline="0">
              <a:solidFill>
                <a:schemeClr val="tx1">
                  <a:lumMod val="75000"/>
                  <a:lumOff val="25000"/>
                </a:schemeClr>
              </a:solidFill>
              <a:latin typeface="+mn-lt"/>
              <a:ea typeface="+mn-ea"/>
              <a:cs typeface="+mn-cs"/>
            </a:defRPr>
          </a:pPr>
          <a:endParaRPr lang="es-CO"/>
        </a:p>
      </c:txPr>
    </c:title>
    <c:autoTitleDeleted val="0"/>
    <c:plotArea>
      <c:layout>
        <c:manualLayout>
          <c:layoutTarget val="inner"/>
          <c:xMode val="edge"/>
          <c:yMode val="edge"/>
          <c:x val="4.3994586006002499E-2"/>
          <c:y val="0.17271872060207"/>
          <c:w val="0.77828517624904403"/>
          <c:h val="0.46649106302916299"/>
        </c:manualLayout>
      </c:layout>
      <c:barChart>
        <c:barDir val="col"/>
        <c:grouping val="clustered"/>
        <c:varyColors val="1"/>
        <c:ser>
          <c:idx val="0"/>
          <c:order val="0"/>
          <c:tx>
            <c:strRef>
              <c:f>Resultados!$C$14</c:f>
              <c:strCache>
                <c:ptCount val="1"/>
                <c:pt idx="0">
                  <c:v>PUNTAJE</c:v>
                </c:pt>
              </c:strCache>
            </c:strRef>
          </c:tx>
          <c:spPr>
            <a:solidFill>
              <a:schemeClr val="accent1"/>
            </a:solidFill>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1E2F-4F26-A2E8-D94E7B67C914}"/>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1E2F-4F26-A2E8-D94E7B67C914}"/>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5-1E2F-4F26-A2E8-D94E7B67C914}"/>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7-1E2F-4F26-A2E8-D94E7B67C914}"/>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9-1E2F-4F26-A2E8-D94E7B67C914}"/>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B-1E2F-4F26-A2E8-D94E7B67C914}"/>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D-1E2F-4F26-A2E8-D94E7B67C914}"/>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F-1E2F-4F26-A2E8-D94E7B67C914}"/>
              </c:ext>
            </c:extLst>
          </c:dPt>
          <c:dPt>
            <c:idx val="8"/>
            <c:invertIfNegative val="0"/>
            <c:bubble3D val="0"/>
            <c:spPr>
              <a:solidFill>
                <a:schemeClr val="accent1"/>
              </a:solidFill>
              <a:ln>
                <a:noFill/>
              </a:ln>
              <a:effectLst/>
            </c:spPr>
            <c:extLst>
              <c:ext xmlns:c16="http://schemas.microsoft.com/office/drawing/2014/chart" uri="{C3380CC4-5D6E-409C-BE32-E72D297353CC}">
                <c16:uniqueId val="{00000011-1E2F-4F26-A2E8-D94E7B67C914}"/>
              </c:ext>
            </c:extLst>
          </c:dPt>
          <c:dPt>
            <c:idx val="9"/>
            <c:invertIfNegative val="0"/>
            <c:bubble3D val="0"/>
            <c:spPr>
              <a:solidFill>
                <a:schemeClr val="accent1"/>
              </a:solidFill>
              <a:ln>
                <a:noFill/>
              </a:ln>
              <a:effectLst/>
            </c:spPr>
            <c:extLst>
              <c:ext xmlns:c16="http://schemas.microsoft.com/office/drawing/2014/chart" uri="{C3380CC4-5D6E-409C-BE32-E72D297353CC}">
                <c16:uniqueId val="{00000013-1E2F-4F26-A2E8-D94E7B67C914}"/>
              </c:ext>
            </c:extLst>
          </c:dPt>
          <c:dLbls>
            <c:spPr>
              <a:noFill/>
              <a:ln>
                <a:noFill/>
              </a:ln>
              <a:effectLst/>
            </c:spPr>
            <c:txPr>
              <a:bodyPr rot="0" spcFirstLastPara="0" vertOverflow="ellipsis" vert="horz" wrap="square" lIns="38100" tIns="19050" rIns="38100" bIns="19050" anchor="ctr" anchorCtr="1"/>
              <a:lstStyle/>
              <a:p>
                <a:pPr>
                  <a:defRPr lang="es-MX" sz="10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Resultados!$B$15:$B$24</c:f>
              <c:strCache>
                <c:ptCount val="10"/>
                <c:pt idx="0">
                  <c:v>PERTINENCIA</c:v>
                </c:pt>
                <c:pt idx="1">
                  <c:v>CLARIDAD</c:v>
                </c:pt>
                <c:pt idx="2">
                  <c:v>INCLUSIÓN/ DIVERSIDAD</c:v>
                </c:pt>
                <c:pt idx="3">
                  <c:v>FLEXIBILIDAD</c:v>
                </c:pt>
                <c:pt idx="4">
                  <c:v>COHERENCIA</c:v>
                </c:pt>
                <c:pt idx="5">
                  <c:v>INNOVACIÓN</c:v>
                </c:pt>
                <c:pt idx="6">
                  <c:v>INTEGRALIDAD</c:v>
                </c:pt>
                <c:pt idx="7">
                  <c:v>MEJORAMIENTO</c:v>
                </c:pt>
                <c:pt idx="8">
                  <c:v>TRANSPARENCIA</c:v>
                </c:pt>
                <c:pt idx="9">
                  <c:v>OPORTUNIDAD</c:v>
                </c:pt>
              </c:strCache>
            </c:strRef>
          </c:cat>
          <c:val>
            <c:numRef>
              <c:f>Resultados!$C$15:$C$24</c:f>
              <c:numCache>
                <c:formatCode>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1E2F-4F26-A2E8-D94E7B67C914}"/>
            </c:ext>
          </c:extLst>
        </c:ser>
        <c:dLbls>
          <c:showLegendKey val="0"/>
          <c:showVal val="1"/>
          <c:showCatName val="0"/>
          <c:showSerName val="0"/>
          <c:showPercent val="0"/>
          <c:showBubbleSize val="0"/>
        </c:dLbls>
        <c:gapWidth val="246"/>
        <c:overlap val="-28"/>
        <c:axId val="902930158"/>
        <c:axId val="24299867"/>
      </c:barChart>
      <c:catAx>
        <c:axId val="90293015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24299867"/>
        <c:crosses val="autoZero"/>
        <c:auto val="1"/>
        <c:lblAlgn val="ctr"/>
        <c:lblOffset val="100"/>
        <c:noMultiLvlLbl val="0"/>
      </c:catAx>
      <c:valAx>
        <c:axId val="24299867"/>
        <c:scaling>
          <c:orientation val="minMax"/>
          <c:max val="4"/>
        </c:scaling>
        <c:delete val="0"/>
        <c:axPos val="l"/>
        <c:majorGridlines>
          <c:spPr>
            <a:ln w="9525" cap="flat" cmpd="sng" algn="ctr">
              <a:solidFill>
                <a:schemeClr val="lt1">
                  <a:lumMod val="90200"/>
                </a:schemeClr>
              </a:solidFill>
              <a:round/>
            </a:ln>
            <a:effectLst/>
          </c:spPr>
        </c:majorGridlines>
        <c:numFmt formatCode="0.00_ " sourceLinked="1"/>
        <c:majorTickMark val="none"/>
        <c:minorTickMark val="none"/>
        <c:tickLblPos val="nextTo"/>
        <c:spPr>
          <a:noFill/>
          <a:ln>
            <a:noFill/>
          </a:ln>
          <a:effectLst/>
        </c:spPr>
        <c:txPr>
          <a:bodyPr rot="-60000000" spcFirstLastPara="0"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902930158"/>
        <c:crosses val="autoZero"/>
        <c:crossBetween val="between"/>
      </c:valAx>
      <c:spPr>
        <a:noFill/>
        <a:ln>
          <a:noFill/>
        </a:ln>
        <a:effectLst/>
      </c:spPr>
    </c:plotArea>
    <c:plotVisOnly val="0"/>
    <c:dispBlanksAs val="gap"/>
    <c:showDLblsOverMax val="0"/>
    <c:extLst>
      <c:ext uri="{0b15fc19-7d7d-44ad-8c2d-2c3a37ce22c3}">
        <chartProps xmlns="https://web.wps.cn/et/2018/main" chartId="{3ffcdd08-51c9-4117-8552-cb6535d83bec}"/>
      </c:ext>
    </c:extLst>
  </c:chart>
  <c:spPr>
    <a:solidFill>
      <a:schemeClr val="bg1">
        <a:lumMod val="95000"/>
      </a:schemeClr>
    </a:solidFill>
    <a:ln w="9525" cap="flat" cmpd="sng" algn="ctr">
      <a:solidFill>
        <a:schemeClr val="tx1"/>
      </a:solidFill>
      <a:round/>
    </a:ln>
    <a:effectLst/>
  </c:spPr>
  <c:txPr>
    <a:bodyPr/>
    <a:lstStyle/>
    <a:p>
      <a:pPr>
        <a:defRPr lang="es-MX"/>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118">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10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000" kern="1200"/>
    <cs:bodyPr rot="0" spcFirstLastPara="1" vertOverflow="clip" horzOverflow="clip" vert="horz" wrap="square" lIns="36576" tIns="18288" rIns="36576" bIns="18288" anchor="ctr" anchorCtr="1">
      <a:spAutoFit/>
    </cs:bodyPr>
  </cs:dataLabelCallout>
  <cs:dataPoint>
    <cs:lnRef idx="0">
      <cs:styleClr val="auto"/>
    </cs:lnRef>
    <cs:fillRef idx="1">
      <cs:styleClr val="auto"/>
    </cs:fillRef>
    <cs:effectRef idx="0"/>
    <cs:fontRef idx="minor">
      <a:schemeClr val="dk1"/>
    </cs:fontRef>
    <cs:spPr>
      <a:ln>
        <a:noFill/>
      </a:ln>
      <a:effectLst/>
    </cs:spPr>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lt1">
            <a:lumMod val="902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75000"/>
        <a:lumOff val="25000"/>
      </a:schemeClr>
    </cs:fontRef>
    <cs:defRPr sz="1400" b="1" kern="120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0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10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000" kern="1200"/>
    <cs:bodyPr rot="0" spcFirstLastPara="1" vertOverflow="clip" horzOverflow="clip" vert="horz" wrap="square" lIns="36576" tIns="18288" rIns="36576" bIns="18288" anchor="ctr" anchorCtr="1">
      <a:spAutoFit/>
    </cs:bodyPr>
  </cs:dataLabelCallout>
  <cs:dataPoint>
    <cs:lnRef idx="0">
      <cs:styleClr val="auto"/>
    </cs:lnRef>
    <cs:fillRef idx="1">
      <cs:styleClr val="auto"/>
    </cs:fillRef>
    <cs:effectRef idx="0"/>
    <cs:fontRef idx="minor">
      <a:schemeClr val="dk1"/>
    </cs:fontRef>
    <cs:spPr>
      <a:ln>
        <a:noFill/>
      </a:ln>
      <a:effectLst/>
    </cs:spPr>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lt1">
            <a:lumMod val="902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75000"/>
        <a:lumOff val="25000"/>
      </a:schemeClr>
    </cs:fontRef>
    <cs:defRPr sz="1400" b="1" kern="120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179705</xdr:colOff>
      <xdr:row>65</xdr:row>
      <xdr:rowOff>29210</xdr:rowOff>
    </xdr:from>
    <xdr:to>
      <xdr:col>9</xdr:col>
      <xdr:colOff>12700</xdr:colOff>
      <xdr:row>71</xdr:row>
      <xdr:rowOff>47625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535045" y="24498935"/>
          <a:ext cx="7129145" cy="1542415"/>
        </a:xfrm>
        <a:prstGeom prst="rect">
          <a:avLst/>
        </a:prstGeom>
        <a:noFill/>
        <a:ln w="9525">
          <a:noFill/>
        </a:ln>
      </xdr:spPr>
    </xdr:pic>
    <xdr:clientData/>
  </xdr:twoCellAnchor>
  <xdr:twoCellAnchor editAs="oneCell">
    <xdr:from>
      <xdr:col>1</xdr:col>
      <xdr:colOff>36830</xdr:colOff>
      <xdr:row>1</xdr:row>
      <xdr:rowOff>208280</xdr:rowOff>
    </xdr:from>
    <xdr:to>
      <xdr:col>2</xdr:col>
      <xdr:colOff>448945</xdr:colOff>
      <xdr:row>4</xdr:row>
      <xdr:rowOff>50800</xdr:rowOff>
    </xdr:to>
    <xdr:pic>
      <xdr:nvPicPr>
        <xdr:cNvPr id="2" name="Imagen 1" descr="lOGO SED 202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198755" y="360680"/>
          <a:ext cx="2152015" cy="528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5926</xdr:colOff>
      <xdr:row>67</xdr:row>
      <xdr:rowOff>127000</xdr:rowOff>
    </xdr:from>
    <xdr:to>
      <xdr:col>7</xdr:col>
      <xdr:colOff>10584</xdr:colOff>
      <xdr:row>91</xdr:row>
      <xdr:rowOff>42335</xdr:rowOff>
    </xdr:to>
    <xdr:graphicFrame macro="">
      <xdr:nvGraphicFramePr>
        <xdr:cNvPr id="13" name="Gráfico 12">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152611</xdr:colOff>
      <xdr:row>12</xdr:row>
      <xdr:rowOff>74084</xdr:rowOff>
    </xdr:from>
    <xdr:to>
      <xdr:col>6</xdr:col>
      <xdr:colOff>1375833</xdr:colOff>
      <xdr:row>33</xdr:row>
      <xdr:rowOff>117475</xdr:rowOff>
    </xdr:to>
    <xdr:graphicFrame macro="">
      <xdr:nvGraphicFramePr>
        <xdr:cNvPr id="9" name="Gráfico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3897630</xdr:colOff>
      <xdr:row>28</xdr:row>
      <xdr:rowOff>113665</xdr:rowOff>
    </xdr:from>
    <xdr:to>
      <xdr:col>6</xdr:col>
      <xdr:colOff>1380066</xdr:colOff>
      <xdr:row>33</xdr:row>
      <xdr:rowOff>38100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9222105" y="5317490"/>
          <a:ext cx="2226945" cy="734060"/>
        </a:xfrm>
        <a:prstGeom prst="rect">
          <a:avLst/>
        </a:prstGeom>
        <a:noFill/>
        <a:ln w="9525">
          <a:noFill/>
        </a:ln>
      </xdr:spPr>
    </xdr:pic>
    <xdr:clientData/>
  </xdr:twoCellAnchor>
  <xdr:twoCellAnchor editAs="oneCell">
    <xdr:from>
      <xdr:col>5</xdr:col>
      <xdr:colOff>56515</xdr:colOff>
      <xdr:row>85</xdr:row>
      <xdr:rowOff>142875</xdr:rowOff>
    </xdr:from>
    <xdr:to>
      <xdr:col>6</xdr:col>
      <xdr:colOff>1369694</xdr:colOff>
      <xdr:row>90</xdr:row>
      <xdr:rowOff>114936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stretch>
          <a:fillRect/>
        </a:stretch>
      </xdr:blipFill>
      <xdr:spPr>
        <a:xfrm>
          <a:off x="9286240" y="22320250"/>
          <a:ext cx="2160905" cy="734060"/>
        </a:xfrm>
        <a:prstGeom prst="rect">
          <a:avLst/>
        </a:prstGeom>
        <a:noFill/>
        <a:ln w="9525">
          <a:noFill/>
        </a:ln>
      </xdr:spPr>
    </xdr:pic>
    <xdr:clientData/>
  </xdr:twoCellAnchor>
  <xdr:twoCellAnchor editAs="oneCell">
    <xdr:from>
      <xdr:col>1</xdr:col>
      <xdr:colOff>34925</xdr:colOff>
      <xdr:row>1</xdr:row>
      <xdr:rowOff>200025</xdr:rowOff>
    </xdr:from>
    <xdr:to>
      <xdr:col>1</xdr:col>
      <xdr:colOff>1977390</xdr:colOff>
      <xdr:row>4</xdr:row>
      <xdr:rowOff>31115</xdr:rowOff>
    </xdr:to>
    <xdr:pic>
      <xdr:nvPicPr>
        <xdr:cNvPr id="4" name="Imagen 3" descr="lOGO SED 2024">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a:stretch>
          <a:fillRect/>
        </a:stretch>
      </xdr:blipFill>
      <xdr:spPr>
        <a:xfrm>
          <a:off x="215900" y="371475"/>
          <a:ext cx="1942465" cy="4787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247650</xdr:colOff>
      <xdr:row>24</xdr:row>
      <xdr:rowOff>38100</xdr:rowOff>
    </xdr:from>
    <xdr:to>
      <xdr:col>4</xdr:col>
      <xdr:colOff>607060</xdr:colOff>
      <xdr:row>28</xdr:row>
      <xdr:rowOff>95885</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400300" y="3924300"/>
          <a:ext cx="1921510" cy="70548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6"/>
  <sheetViews>
    <sheetView showGridLines="0" tabSelected="1" zoomScaleNormal="100" workbookViewId="0">
      <selection activeCell="F8" sqref="F8"/>
    </sheetView>
  </sheetViews>
  <sheetFormatPr baseColWidth="10" defaultColWidth="0" defaultRowHeight="12.75" customHeight="1" zeroHeight="1"/>
  <cols>
    <col min="1" max="1" width="2.42578125" customWidth="1"/>
    <col min="2" max="2" width="26.140625" style="44" customWidth="1"/>
    <col min="3" max="5" width="7.28515625" style="44" customWidth="1"/>
    <col min="6" max="6" width="88.140625" style="2" customWidth="1"/>
    <col min="7" max="7" width="21.28515625" customWidth="1"/>
    <col min="8" max="8" width="6" style="45" hidden="1" customWidth="1"/>
    <col min="9" max="9" width="7.140625" style="45" hidden="1" customWidth="1"/>
    <col min="10" max="10" width="2" customWidth="1"/>
    <col min="11" max="11" width="11.5703125" hidden="1" customWidth="1"/>
    <col min="12" max="16384" width="11.5703125" hidden="1"/>
  </cols>
  <sheetData>
    <row r="1" spans="1:10" ht="12" customHeight="1">
      <c r="A1" s="46"/>
      <c r="B1" s="47"/>
      <c r="C1" s="47"/>
      <c r="D1" s="47"/>
      <c r="E1" s="47"/>
      <c r="F1" s="48"/>
      <c r="G1" s="47"/>
      <c r="H1" s="49"/>
      <c r="I1" s="49"/>
      <c r="J1" s="69"/>
    </row>
    <row r="2" spans="1:10" ht="18" customHeight="1">
      <c r="A2" s="50"/>
      <c r="B2" s="96"/>
      <c r="C2" s="97"/>
      <c r="D2" s="102" t="s">
        <v>0</v>
      </c>
      <c r="E2" s="103"/>
      <c r="F2" s="104"/>
      <c r="G2" s="51" t="s">
        <v>936</v>
      </c>
      <c r="H2"/>
      <c r="I2"/>
      <c r="J2" s="70"/>
    </row>
    <row r="3" spans="1:10" ht="18" customHeight="1">
      <c r="A3" s="50"/>
      <c r="B3" s="98"/>
      <c r="C3" s="99"/>
      <c r="D3" s="105"/>
      <c r="E3" s="106"/>
      <c r="F3" s="107"/>
      <c r="G3" s="52" t="s">
        <v>937</v>
      </c>
      <c r="H3"/>
      <c r="I3"/>
      <c r="J3" s="70"/>
    </row>
    <row r="4" spans="1:10" ht="18" customHeight="1">
      <c r="A4" s="50"/>
      <c r="B4" s="98"/>
      <c r="C4" s="99"/>
      <c r="D4" s="108" t="s">
        <v>1</v>
      </c>
      <c r="E4" s="109"/>
      <c r="F4" s="110"/>
      <c r="G4" s="52" t="s">
        <v>938</v>
      </c>
      <c r="H4"/>
      <c r="I4"/>
      <c r="J4" s="70"/>
    </row>
    <row r="5" spans="1:10" ht="18" customHeight="1">
      <c r="A5" s="50"/>
      <c r="B5" s="100"/>
      <c r="C5" s="101"/>
      <c r="D5" s="111"/>
      <c r="E5" s="112"/>
      <c r="F5" s="113"/>
      <c r="G5" s="53" t="s">
        <v>939</v>
      </c>
      <c r="H5"/>
      <c r="I5"/>
      <c r="J5" s="70"/>
    </row>
    <row r="6" spans="1:10">
      <c r="A6" s="50"/>
      <c r="B6"/>
      <c r="C6"/>
      <c r="D6"/>
      <c r="E6"/>
      <c r="J6" s="70"/>
    </row>
    <row r="7" spans="1:10">
      <c r="A7" s="50"/>
      <c r="C7"/>
      <c r="D7"/>
      <c r="E7"/>
      <c r="F7" s="54" t="s">
        <v>2</v>
      </c>
      <c r="G7" s="55" t="s">
        <v>3</v>
      </c>
      <c r="J7" s="70"/>
    </row>
    <row r="8" spans="1:10" ht="18" customHeight="1">
      <c r="A8" s="50"/>
      <c r="B8" s="154" t="s">
        <v>4</v>
      </c>
      <c r="C8" s="154"/>
      <c r="D8" s="154"/>
      <c r="E8" s="154"/>
      <c r="F8" s="56"/>
      <c r="G8" s="57" t="str">
        <f>IFERROR(VLOOKUP(F8,'IE+CE'!E2:F453,2,FALSE),"")</f>
        <v/>
      </c>
      <c r="J8" s="70"/>
    </row>
    <row r="9" spans="1:10" ht="18" customHeight="1">
      <c r="A9" s="50"/>
      <c r="B9" s="154" t="s">
        <v>5</v>
      </c>
      <c r="C9" s="154"/>
      <c r="D9" s="154"/>
      <c r="E9" s="154"/>
      <c r="F9" s="56"/>
      <c r="G9" s="57" t="str">
        <f>IFERROR(VLOOKUP(F9,'IE+CE'!B2:D453,3,FALSE),"")</f>
        <v/>
      </c>
      <c r="H9" s="58" t="e">
        <f>VLOOKUP(F9,'IE+CE'!B:H,7,FALSE)</f>
        <v>#N/A</v>
      </c>
      <c r="J9" s="70"/>
    </row>
    <row r="10" spans="1:10">
      <c r="A10" s="50"/>
      <c r="B10"/>
      <c r="C10"/>
      <c r="D10"/>
      <c r="E10"/>
      <c r="J10" s="70"/>
    </row>
    <row r="11" spans="1:10" ht="19.5" customHeight="1">
      <c r="A11" s="50"/>
      <c r="B11" s="155" t="s">
        <v>6</v>
      </c>
      <c r="C11" s="156"/>
      <c r="D11" s="156"/>
      <c r="E11" s="156"/>
      <c r="F11" s="156"/>
      <c r="G11" s="157"/>
      <c r="J11" s="70"/>
    </row>
    <row r="12" spans="1:10" ht="70.5" customHeight="1">
      <c r="A12" s="50"/>
      <c r="B12" s="158" t="s">
        <v>7</v>
      </c>
      <c r="C12" s="159"/>
      <c r="D12" s="159"/>
      <c r="E12" s="159"/>
      <c r="F12" s="159"/>
      <c r="G12" s="160"/>
      <c r="J12" s="70"/>
    </row>
    <row r="13" spans="1:10">
      <c r="A13" s="50"/>
      <c r="B13" s="59"/>
      <c r="C13" s="59"/>
      <c r="D13" s="59"/>
      <c r="E13" s="59"/>
      <c r="J13" s="70"/>
    </row>
    <row r="14" spans="1:10" ht="18">
      <c r="A14" s="50"/>
      <c r="B14" s="155" t="s">
        <v>8</v>
      </c>
      <c r="C14" s="156"/>
      <c r="D14" s="156"/>
      <c r="E14" s="156"/>
      <c r="F14" s="156"/>
      <c r="G14" s="157"/>
      <c r="J14" s="70"/>
    </row>
    <row r="15" spans="1:10" ht="102" customHeight="1">
      <c r="A15" s="50"/>
      <c r="B15" s="150" t="s">
        <v>935</v>
      </c>
      <c r="C15" s="151"/>
      <c r="D15" s="151"/>
      <c r="E15" s="151"/>
      <c r="F15" s="151"/>
      <c r="G15" s="152"/>
      <c r="J15" s="70"/>
    </row>
    <row r="16" spans="1:10">
      <c r="A16" s="50"/>
      <c r="B16" s="59"/>
      <c r="C16" s="59"/>
      <c r="D16" s="59"/>
      <c r="E16" s="59"/>
      <c r="J16" s="70"/>
    </row>
    <row r="17" spans="1:10" ht="60.75" customHeight="1">
      <c r="A17" s="50"/>
      <c r="B17" s="118" t="s">
        <v>9</v>
      </c>
      <c r="C17" s="138" t="s">
        <v>905</v>
      </c>
      <c r="D17" s="138"/>
      <c r="E17" s="138"/>
      <c r="F17" s="138"/>
      <c r="G17" s="153"/>
      <c r="J17" s="70"/>
    </row>
    <row r="18" spans="1:10" ht="36.75" customHeight="1">
      <c r="A18" s="50"/>
      <c r="B18" s="119"/>
      <c r="C18" s="60">
        <v>1</v>
      </c>
      <c r="D18" s="141" t="s">
        <v>14</v>
      </c>
      <c r="E18" s="142"/>
      <c r="F18" s="143"/>
      <c r="G18" s="61"/>
      <c r="H18" s="45">
        <f>IFERROR(VLOOKUP(G18,Hoja4!$C$7:$D$10,2,FALSE),0)</f>
        <v>0</v>
      </c>
      <c r="I18" s="45" t="s">
        <v>11</v>
      </c>
      <c r="J18" s="70"/>
    </row>
    <row r="19" spans="1:10" ht="42" customHeight="1">
      <c r="A19" s="50"/>
      <c r="B19" s="119"/>
      <c r="C19" s="60">
        <v>2</v>
      </c>
      <c r="D19" s="141" t="s">
        <v>12</v>
      </c>
      <c r="E19" s="142"/>
      <c r="F19" s="143"/>
      <c r="G19" s="61"/>
      <c r="H19" s="45">
        <f>IFERROR(VLOOKUP(G19,Hoja4!$C$7:$D$10,2,FALSE),0)</f>
        <v>0</v>
      </c>
      <c r="I19" s="45" t="s">
        <v>13</v>
      </c>
      <c r="J19" s="70"/>
    </row>
    <row r="20" spans="1:10" ht="43.5" customHeight="1">
      <c r="A20" s="50"/>
      <c r="B20" s="120"/>
      <c r="C20" s="62">
        <v>3</v>
      </c>
      <c r="D20" s="126" t="s">
        <v>923</v>
      </c>
      <c r="E20" s="127"/>
      <c r="F20" s="128"/>
      <c r="G20" s="63"/>
      <c r="H20" s="45">
        <f>IFERROR(VLOOKUP(G20,Hoja4!$C$7:$D$10,2,FALSE),0)</f>
        <v>0</v>
      </c>
      <c r="I20" s="45" t="s">
        <v>15</v>
      </c>
      <c r="J20" s="70"/>
    </row>
    <row r="21" spans="1:10">
      <c r="A21" s="50"/>
      <c r="B21" s="2"/>
      <c r="C21" s="2"/>
      <c r="D21" s="2"/>
      <c r="E21" s="2"/>
      <c r="J21" s="70"/>
    </row>
    <row r="22" spans="1:10" ht="45.75" customHeight="1">
      <c r="A22" s="50"/>
      <c r="B22" s="118" t="s">
        <v>16</v>
      </c>
      <c r="C22" s="138" t="s">
        <v>907</v>
      </c>
      <c r="D22" s="138"/>
      <c r="E22" s="138"/>
      <c r="F22" s="139"/>
      <c r="G22" s="140"/>
      <c r="J22" s="70"/>
    </row>
    <row r="23" spans="1:10" ht="30" customHeight="1">
      <c r="A23" s="50"/>
      <c r="B23" s="119"/>
      <c r="C23" s="60">
        <v>1</v>
      </c>
      <c r="D23" s="141" t="s">
        <v>17</v>
      </c>
      <c r="E23" s="142"/>
      <c r="F23" s="143"/>
      <c r="G23" s="61"/>
      <c r="H23" s="45">
        <f>IFERROR(VLOOKUP(G23,Hoja4!$C$7:$D$10,2,FALSE),0)</f>
        <v>0</v>
      </c>
      <c r="I23" s="45" t="s">
        <v>18</v>
      </c>
      <c r="J23" s="70"/>
    </row>
    <row r="24" spans="1:10" ht="30" customHeight="1">
      <c r="A24" s="50"/>
      <c r="B24" s="119"/>
      <c r="C24" s="60">
        <v>2</v>
      </c>
      <c r="D24" s="141" t="s">
        <v>19</v>
      </c>
      <c r="E24" s="142"/>
      <c r="F24" s="143"/>
      <c r="G24" s="61"/>
      <c r="H24" s="45">
        <f>IFERROR(VLOOKUP(G24,Hoja4!$C$7:$D$10,2,FALSE),0)</f>
        <v>0</v>
      </c>
      <c r="I24" s="45" t="s">
        <v>20</v>
      </c>
      <c r="J24" s="70"/>
    </row>
    <row r="25" spans="1:10" ht="30" customHeight="1">
      <c r="A25" s="50"/>
      <c r="B25" s="120"/>
      <c r="C25" s="62">
        <v>3</v>
      </c>
      <c r="D25" s="126" t="s">
        <v>21</v>
      </c>
      <c r="E25" s="127"/>
      <c r="F25" s="128"/>
      <c r="G25" s="63"/>
      <c r="H25" s="45">
        <f>IFERROR(VLOOKUP(G25,Hoja4!$C$7:$D$10,2,FALSE),0)</f>
        <v>0</v>
      </c>
      <c r="I25" s="45" t="s">
        <v>22</v>
      </c>
      <c r="J25" s="70"/>
    </row>
    <row r="26" spans="1:10" ht="13.5" thickBot="1">
      <c r="A26" s="50"/>
      <c r="B26" s="64"/>
      <c r="C26" s="64"/>
      <c r="D26" s="64"/>
      <c r="E26" s="64"/>
      <c r="F26" s="65"/>
      <c r="G26" s="66"/>
      <c r="J26" s="70"/>
    </row>
    <row r="27" spans="1:10" ht="43.5" customHeight="1">
      <c r="A27" s="50"/>
      <c r="B27" s="118" t="s">
        <v>23</v>
      </c>
      <c r="C27" s="138" t="s">
        <v>906</v>
      </c>
      <c r="D27" s="138"/>
      <c r="E27" s="138"/>
      <c r="F27" s="139"/>
      <c r="G27" s="140"/>
      <c r="J27" s="70"/>
    </row>
    <row r="28" spans="1:10" ht="30" customHeight="1">
      <c r="A28" s="50"/>
      <c r="B28" s="119"/>
      <c r="C28" s="60">
        <v>1</v>
      </c>
      <c r="D28" s="141" t="s">
        <v>24</v>
      </c>
      <c r="E28" s="142"/>
      <c r="F28" s="143"/>
      <c r="G28" s="61"/>
      <c r="H28" s="45">
        <f>IFERROR(VLOOKUP(G28,Hoja4!$C$7:$D$10,2,FALSE),0)</f>
        <v>0</v>
      </c>
      <c r="I28" s="45" t="s">
        <v>25</v>
      </c>
      <c r="J28" s="70"/>
    </row>
    <row r="29" spans="1:10" ht="30" customHeight="1">
      <c r="A29" s="50"/>
      <c r="B29" s="119"/>
      <c r="C29" s="60">
        <v>2</v>
      </c>
      <c r="D29" s="141" t="s">
        <v>26</v>
      </c>
      <c r="E29" s="142"/>
      <c r="F29" s="143"/>
      <c r="G29" s="61"/>
      <c r="H29" s="45">
        <f>IFERROR(VLOOKUP(G29,Hoja4!$C$7:$D$10,2,FALSE),0)</f>
        <v>0</v>
      </c>
      <c r="I29" s="45" t="s">
        <v>27</v>
      </c>
      <c r="J29" s="70"/>
    </row>
    <row r="30" spans="1:10" ht="30" customHeight="1" thickBot="1">
      <c r="A30" s="50"/>
      <c r="B30" s="120"/>
      <c r="C30" s="62">
        <v>3</v>
      </c>
      <c r="D30" s="126" t="s">
        <v>28</v>
      </c>
      <c r="E30" s="127"/>
      <c r="F30" s="128"/>
      <c r="G30" s="63"/>
      <c r="H30" s="45">
        <f>IFERROR(VLOOKUP(G30,Hoja4!$C$7:$D$10,2,FALSE),0)</f>
        <v>0</v>
      </c>
      <c r="I30" s="45" t="s">
        <v>29</v>
      </c>
      <c r="J30" s="70"/>
    </row>
    <row r="31" spans="1:10" ht="13.5" thickBot="1">
      <c r="A31" s="50"/>
      <c r="B31" s="2"/>
      <c r="C31" s="2"/>
      <c r="D31" s="2"/>
      <c r="E31" s="2"/>
      <c r="J31" s="70"/>
    </row>
    <row r="32" spans="1:10" ht="47.25" customHeight="1">
      <c r="A32" s="50"/>
      <c r="B32" s="121" t="s">
        <v>30</v>
      </c>
      <c r="C32" s="138" t="s">
        <v>908</v>
      </c>
      <c r="D32" s="138"/>
      <c r="E32" s="138"/>
      <c r="F32" s="139"/>
      <c r="G32" s="140"/>
      <c r="J32" s="70"/>
    </row>
    <row r="33" spans="1:10" ht="30" customHeight="1">
      <c r="A33" s="50"/>
      <c r="B33" s="122"/>
      <c r="C33" s="60">
        <v>1</v>
      </c>
      <c r="D33" s="141" t="s">
        <v>31</v>
      </c>
      <c r="E33" s="142"/>
      <c r="F33" s="143"/>
      <c r="G33" s="61"/>
      <c r="H33" s="45">
        <f>IFERROR(VLOOKUP(G33,Hoja4!$C$7:$D$10,2,FALSE),0)</f>
        <v>0</v>
      </c>
      <c r="I33" s="45" t="s">
        <v>32</v>
      </c>
      <c r="J33" s="70"/>
    </row>
    <row r="34" spans="1:10" ht="30" customHeight="1">
      <c r="A34" s="50"/>
      <c r="B34" s="122"/>
      <c r="C34" s="60">
        <v>2</v>
      </c>
      <c r="D34" s="141" t="s">
        <v>33</v>
      </c>
      <c r="E34" s="142"/>
      <c r="F34" s="143"/>
      <c r="G34" s="61"/>
      <c r="H34" s="45">
        <f>IFERROR(VLOOKUP(G34,Hoja4!$C$7:$D$10,2,FALSE),0)</f>
        <v>0</v>
      </c>
      <c r="I34" s="45" t="s">
        <v>34</v>
      </c>
      <c r="J34" s="70"/>
    </row>
    <row r="35" spans="1:10" ht="30" customHeight="1">
      <c r="A35" s="50"/>
      <c r="B35" s="123"/>
      <c r="C35" s="62">
        <v>3</v>
      </c>
      <c r="D35" s="126" t="s">
        <v>35</v>
      </c>
      <c r="E35" s="127"/>
      <c r="F35" s="128"/>
      <c r="G35" s="63"/>
      <c r="H35" s="45">
        <f>IFERROR(VLOOKUP(G35,Hoja4!$C$7:$D$10,2,FALSE),0)</f>
        <v>0</v>
      </c>
      <c r="I35" s="45" t="s">
        <v>36</v>
      </c>
      <c r="J35" s="70"/>
    </row>
    <row r="36" spans="1:10">
      <c r="A36" s="50"/>
      <c r="B36" s="2"/>
      <c r="C36" s="2"/>
      <c r="D36" s="2"/>
      <c r="E36" s="2"/>
      <c r="J36" s="70"/>
    </row>
    <row r="37" spans="1:10" ht="57.75" customHeight="1">
      <c r="A37" s="50"/>
      <c r="B37" s="118" t="s">
        <v>37</v>
      </c>
      <c r="C37" s="138" t="s">
        <v>909</v>
      </c>
      <c r="D37" s="138"/>
      <c r="E37" s="138"/>
      <c r="F37" s="139"/>
      <c r="G37" s="140"/>
      <c r="J37" s="70"/>
    </row>
    <row r="38" spans="1:10" ht="30" customHeight="1">
      <c r="A38" s="50"/>
      <c r="B38" s="119"/>
      <c r="C38" s="60">
        <v>1</v>
      </c>
      <c r="D38" s="141" t="s">
        <v>38</v>
      </c>
      <c r="E38" s="142"/>
      <c r="F38" s="143"/>
      <c r="G38" s="61"/>
      <c r="H38" s="45">
        <f>IFERROR(VLOOKUP(G38,Hoja4!$C$7:$D$10,2,FALSE),0)</f>
        <v>0</v>
      </c>
      <c r="I38" s="45" t="s">
        <v>39</v>
      </c>
      <c r="J38" s="70"/>
    </row>
    <row r="39" spans="1:10" ht="30" customHeight="1">
      <c r="A39" s="50"/>
      <c r="B39" s="119"/>
      <c r="C39" s="60">
        <v>2</v>
      </c>
      <c r="D39" s="134" t="s">
        <v>40</v>
      </c>
      <c r="E39" s="135"/>
      <c r="F39" s="136"/>
      <c r="G39" s="61"/>
      <c r="H39" s="45">
        <f>IFERROR(VLOOKUP(G39,Hoja4!$C$7:$D$10,2,FALSE),0)</f>
        <v>0</v>
      </c>
      <c r="I39" s="45" t="s">
        <v>41</v>
      </c>
      <c r="J39" s="70"/>
    </row>
    <row r="40" spans="1:10" ht="30" customHeight="1">
      <c r="A40" s="50"/>
      <c r="B40" s="120"/>
      <c r="C40" s="62">
        <v>3</v>
      </c>
      <c r="D40" s="144" t="s">
        <v>917</v>
      </c>
      <c r="E40" s="145"/>
      <c r="F40" s="146"/>
      <c r="G40" s="63"/>
      <c r="H40" s="45">
        <f>IFERROR(VLOOKUP(G40,Hoja4!$C$7:$D$10,2,FALSE),0)</f>
        <v>0</v>
      </c>
      <c r="I40" s="45" t="s">
        <v>42</v>
      </c>
      <c r="J40" s="70"/>
    </row>
    <row r="41" spans="1:10">
      <c r="A41" s="50"/>
      <c r="B41" s="2"/>
      <c r="C41" s="2"/>
      <c r="D41" s="2"/>
      <c r="E41" s="2"/>
      <c r="J41" s="70"/>
    </row>
    <row r="42" spans="1:10" ht="45" customHeight="1">
      <c r="A42" s="50"/>
      <c r="B42" s="118" t="s">
        <v>43</v>
      </c>
      <c r="C42" s="138" t="s">
        <v>910</v>
      </c>
      <c r="D42" s="138"/>
      <c r="E42" s="138"/>
      <c r="F42" s="139"/>
      <c r="G42" s="140"/>
      <c r="J42" s="70"/>
    </row>
    <row r="43" spans="1:10" ht="30" customHeight="1">
      <c r="A43" s="50"/>
      <c r="B43" s="119"/>
      <c r="C43" s="67">
        <v>1</v>
      </c>
      <c r="D43" s="147" t="s">
        <v>44</v>
      </c>
      <c r="E43" s="148"/>
      <c r="F43" s="149"/>
      <c r="G43" s="61"/>
      <c r="H43" s="45">
        <f>IFERROR(VLOOKUP(G43,Hoja4!$C$7:$D$10,2,FALSE),0)</f>
        <v>0</v>
      </c>
      <c r="I43" s="45" t="s">
        <v>45</v>
      </c>
      <c r="J43" s="70"/>
    </row>
    <row r="44" spans="1:10" ht="30" customHeight="1">
      <c r="A44" s="50"/>
      <c r="B44" s="119"/>
      <c r="C44" s="60">
        <v>2</v>
      </c>
      <c r="D44" s="134" t="s">
        <v>46</v>
      </c>
      <c r="E44" s="135"/>
      <c r="F44" s="136"/>
      <c r="G44" s="61"/>
      <c r="H44" s="45">
        <f>IFERROR(VLOOKUP(G44,Hoja4!$C$7:$D$10,2,FALSE),0)</f>
        <v>0</v>
      </c>
      <c r="I44" s="45" t="s">
        <v>47</v>
      </c>
      <c r="J44" s="70"/>
    </row>
    <row r="45" spans="1:10" ht="30" customHeight="1">
      <c r="A45" s="50"/>
      <c r="B45" s="120"/>
      <c r="C45" s="62">
        <v>3</v>
      </c>
      <c r="D45" s="126" t="s">
        <v>48</v>
      </c>
      <c r="E45" s="127"/>
      <c r="F45" s="128"/>
      <c r="G45" s="63"/>
      <c r="H45" s="45">
        <f>IFERROR(VLOOKUP(G45,Hoja4!$C$7:$D$10,2,FALSE),0)</f>
        <v>0</v>
      </c>
      <c r="I45" s="45" t="s">
        <v>49</v>
      </c>
      <c r="J45" s="70"/>
    </row>
    <row r="46" spans="1:10">
      <c r="A46" s="50"/>
      <c r="B46" s="2"/>
      <c r="C46" s="2"/>
      <c r="D46" s="2"/>
      <c r="E46" s="2"/>
      <c r="F46" s="68"/>
      <c r="J46" s="70"/>
    </row>
    <row r="47" spans="1:10" ht="59.25" customHeight="1">
      <c r="A47" s="50"/>
      <c r="B47" s="118" t="s">
        <v>50</v>
      </c>
      <c r="C47" s="137" t="s">
        <v>914</v>
      </c>
      <c r="D47" s="138"/>
      <c r="E47" s="138"/>
      <c r="F47" s="139"/>
      <c r="G47" s="140"/>
      <c r="J47" s="70"/>
    </row>
    <row r="48" spans="1:10" ht="30" customHeight="1">
      <c r="A48" s="50"/>
      <c r="B48" s="119"/>
      <c r="C48" s="60">
        <v>1</v>
      </c>
      <c r="D48" s="141" t="s">
        <v>915</v>
      </c>
      <c r="E48" s="142"/>
      <c r="F48" s="143"/>
      <c r="G48" s="61"/>
      <c r="H48" s="45">
        <f>IFERROR(VLOOKUP(G48,Hoja4!$C$7:$D$10,2,FALSE),0)</f>
        <v>0</v>
      </c>
      <c r="I48" s="45" t="s">
        <v>52</v>
      </c>
      <c r="J48" s="70"/>
    </row>
    <row r="49" spans="1:10" ht="30" customHeight="1">
      <c r="A49" s="50"/>
      <c r="B49" s="119"/>
      <c r="C49" s="60">
        <v>2</v>
      </c>
      <c r="D49" s="141" t="s">
        <v>53</v>
      </c>
      <c r="E49" s="142"/>
      <c r="F49" s="143"/>
      <c r="G49" s="61"/>
      <c r="H49" s="45">
        <f>IFERROR(VLOOKUP(G49,Hoja4!$C$7:$D$10,2,FALSE),0)</f>
        <v>0</v>
      </c>
      <c r="I49" s="45" t="s">
        <v>54</v>
      </c>
      <c r="J49" s="70"/>
    </row>
    <row r="50" spans="1:10" ht="30" customHeight="1">
      <c r="A50" s="50"/>
      <c r="B50" s="120"/>
      <c r="C50" s="62">
        <v>3</v>
      </c>
      <c r="D50" s="126" t="s">
        <v>55</v>
      </c>
      <c r="E50" s="127"/>
      <c r="F50" s="128"/>
      <c r="G50" s="63"/>
      <c r="H50" s="45">
        <f>IFERROR(VLOOKUP(G50,Hoja4!$C$7:$D$10,2,FALSE),0)</f>
        <v>0</v>
      </c>
      <c r="I50" s="45" t="s">
        <v>56</v>
      </c>
      <c r="J50" s="70"/>
    </row>
    <row r="51" spans="1:10">
      <c r="A51" s="50"/>
      <c r="B51" s="2"/>
      <c r="C51" s="2"/>
      <c r="D51" s="2"/>
      <c r="E51" s="2"/>
      <c r="J51" s="70"/>
    </row>
    <row r="52" spans="1:10" ht="50.25" customHeight="1">
      <c r="A52" s="50"/>
      <c r="B52" s="118" t="s">
        <v>57</v>
      </c>
      <c r="C52" s="138" t="s">
        <v>911</v>
      </c>
      <c r="D52" s="138"/>
      <c r="E52" s="138"/>
      <c r="F52" s="139"/>
      <c r="G52" s="140"/>
      <c r="J52" s="70"/>
    </row>
    <row r="53" spans="1:10" ht="30" customHeight="1">
      <c r="A53" s="50"/>
      <c r="B53" s="119"/>
      <c r="C53" s="60">
        <v>1</v>
      </c>
      <c r="D53" s="141" t="s">
        <v>58</v>
      </c>
      <c r="E53" s="142"/>
      <c r="F53" s="143"/>
      <c r="G53" s="61"/>
      <c r="H53" s="45">
        <f>IFERROR(VLOOKUP(G53,Hoja4!$C$7:$D$10,2,FALSE),0)</f>
        <v>0</v>
      </c>
      <c r="I53" s="45" t="s">
        <v>59</v>
      </c>
      <c r="J53" s="70"/>
    </row>
    <row r="54" spans="1:10" ht="30" customHeight="1">
      <c r="A54" s="50"/>
      <c r="B54" s="119"/>
      <c r="C54" s="60">
        <v>2</v>
      </c>
      <c r="D54" s="134" t="s">
        <v>60</v>
      </c>
      <c r="E54" s="135"/>
      <c r="F54" s="136"/>
      <c r="G54" s="61"/>
      <c r="H54" s="45">
        <f>IFERROR(VLOOKUP(G54,Hoja4!$C$7:$D$10,2,FALSE),0)</f>
        <v>0</v>
      </c>
      <c r="I54" s="45" t="s">
        <v>61</v>
      </c>
      <c r="J54" s="70"/>
    </row>
    <row r="55" spans="1:10" ht="30" customHeight="1">
      <c r="A55" s="50"/>
      <c r="B55" s="120"/>
      <c r="C55" s="62">
        <v>3</v>
      </c>
      <c r="D55" s="126" t="s">
        <v>62</v>
      </c>
      <c r="E55" s="127"/>
      <c r="F55" s="128"/>
      <c r="G55" s="63"/>
      <c r="H55" s="45">
        <f>IFERROR(VLOOKUP(G55,Hoja4!$C$7:$D$10,2,FALSE),0)</f>
        <v>0</v>
      </c>
      <c r="I55" s="45" t="s">
        <v>63</v>
      </c>
      <c r="J55" s="70"/>
    </row>
    <row r="56" spans="1:10">
      <c r="A56" s="50"/>
      <c r="B56" s="2"/>
      <c r="C56" s="2"/>
      <c r="D56" s="2"/>
      <c r="E56" s="2"/>
      <c r="J56" s="70"/>
    </row>
    <row r="57" spans="1:10" ht="48.75" customHeight="1">
      <c r="A57" s="50"/>
      <c r="B57" s="118" t="s">
        <v>64</v>
      </c>
      <c r="C57" s="138" t="s">
        <v>912</v>
      </c>
      <c r="D57" s="138"/>
      <c r="E57" s="138"/>
      <c r="F57" s="139"/>
      <c r="G57" s="140"/>
      <c r="J57" s="70"/>
    </row>
    <row r="58" spans="1:10" ht="30" customHeight="1">
      <c r="A58" s="50"/>
      <c r="B58" s="119"/>
      <c r="C58" s="60">
        <v>1</v>
      </c>
      <c r="D58" s="141" t="s">
        <v>65</v>
      </c>
      <c r="E58" s="142"/>
      <c r="F58" s="143"/>
      <c r="G58" s="61"/>
      <c r="H58" s="45">
        <f>IFERROR(VLOOKUP(G58,Hoja4!$C$7:$D$10,2,FALSE),0)</f>
        <v>0</v>
      </c>
      <c r="I58" s="45" t="s">
        <v>66</v>
      </c>
      <c r="J58" s="70"/>
    </row>
    <row r="59" spans="1:10" ht="30" customHeight="1">
      <c r="A59" s="50"/>
      <c r="B59" s="119"/>
      <c r="C59" s="60">
        <v>2</v>
      </c>
      <c r="D59" s="134" t="s">
        <v>67</v>
      </c>
      <c r="E59" s="135"/>
      <c r="F59" s="136"/>
      <c r="G59" s="61"/>
      <c r="H59" s="45">
        <f>IFERROR(VLOOKUP(G59,Hoja4!$C$7:$D$10,2,FALSE),0)</f>
        <v>0</v>
      </c>
      <c r="I59" s="45" t="s">
        <v>68</v>
      </c>
      <c r="J59" s="70"/>
    </row>
    <row r="60" spans="1:10" ht="30" customHeight="1">
      <c r="A60" s="50"/>
      <c r="B60" s="120"/>
      <c r="C60" s="62">
        <v>3</v>
      </c>
      <c r="D60" s="126" t="s">
        <v>918</v>
      </c>
      <c r="E60" s="127"/>
      <c r="F60" s="128"/>
      <c r="G60" s="63"/>
      <c r="H60" s="45">
        <f>IFERROR(VLOOKUP(G60,Hoja4!$C$7:$D$10,2,FALSE),0)</f>
        <v>0</v>
      </c>
      <c r="I60" s="45" t="s">
        <v>70</v>
      </c>
      <c r="J60" s="70"/>
    </row>
    <row r="61" spans="1:10">
      <c r="A61" s="50"/>
      <c r="J61" s="70"/>
    </row>
    <row r="62" spans="1:10" ht="57" customHeight="1">
      <c r="A62" s="50"/>
      <c r="B62" s="118" t="s">
        <v>71</v>
      </c>
      <c r="C62" s="137" t="s">
        <v>913</v>
      </c>
      <c r="D62" s="138"/>
      <c r="E62" s="138"/>
      <c r="F62" s="139"/>
      <c r="G62" s="140"/>
      <c r="J62" s="70"/>
    </row>
    <row r="63" spans="1:10" ht="30" customHeight="1">
      <c r="A63" s="50"/>
      <c r="B63" s="119"/>
      <c r="C63" s="60">
        <v>1</v>
      </c>
      <c r="D63" s="141" t="s">
        <v>72</v>
      </c>
      <c r="E63" s="142"/>
      <c r="F63" s="143"/>
      <c r="G63" s="61"/>
      <c r="H63" s="45">
        <f>IFERROR(VLOOKUP(G63,Hoja4!$C$7:$D$10,2,FALSE),0)</f>
        <v>0</v>
      </c>
      <c r="I63" s="45" t="s">
        <v>73</v>
      </c>
      <c r="J63" s="70"/>
    </row>
    <row r="64" spans="1:10" ht="30" customHeight="1">
      <c r="A64" s="50"/>
      <c r="B64" s="119"/>
      <c r="C64" s="60">
        <v>2</v>
      </c>
      <c r="D64" s="141" t="s">
        <v>916</v>
      </c>
      <c r="E64" s="142"/>
      <c r="F64" s="143"/>
      <c r="G64" s="61"/>
      <c r="H64" s="45">
        <f>IFERROR(VLOOKUP(G64,Hoja4!$C$7:$D$10,2,FALSE),0)</f>
        <v>0</v>
      </c>
      <c r="I64" s="45" t="s">
        <v>75</v>
      </c>
      <c r="J64" s="70"/>
    </row>
    <row r="65" spans="1:10" ht="30" customHeight="1">
      <c r="A65" s="50"/>
      <c r="B65" s="120"/>
      <c r="C65" s="62">
        <v>3</v>
      </c>
      <c r="D65" s="126" t="s">
        <v>76</v>
      </c>
      <c r="E65" s="127"/>
      <c r="F65" s="128"/>
      <c r="G65" s="63"/>
      <c r="H65" s="45">
        <f>IFERROR(VLOOKUP(G65,Hoja4!$C$7:$D$10,2,FALSE),0)</f>
        <v>0</v>
      </c>
      <c r="I65" s="45" t="s">
        <v>77</v>
      </c>
      <c r="J65" s="70"/>
    </row>
    <row r="66" spans="1:10">
      <c r="A66" s="50"/>
      <c r="B66" s="71"/>
      <c r="C66" s="72"/>
      <c r="D66" s="72"/>
      <c r="E66" s="72"/>
      <c r="G66" s="45"/>
      <c r="J66" s="70"/>
    </row>
    <row r="67" spans="1:10" ht="24.75" customHeight="1">
      <c r="A67" s="50"/>
      <c r="B67" s="129" t="s">
        <v>78</v>
      </c>
      <c r="C67" s="130"/>
      <c r="D67" s="130"/>
      <c r="E67" s="131"/>
      <c r="F67" s="114">
        <f ca="1">TODAY()</f>
        <v>45881</v>
      </c>
      <c r="G67" s="114"/>
      <c r="J67" s="70"/>
    </row>
    <row r="68" spans="1:10" ht="24.95" customHeight="1">
      <c r="A68" s="50"/>
      <c r="B68" s="73" t="s">
        <v>79</v>
      </c>
      <c r="C68" s="132"/>
      <c r="D68" s="132"/>
      <c r="E68" s="133"/>
      <c r="F68" s="114">
        <f ca="1">TODAY()</f>
        <v>45881</v>
      </c>
      <c r="G68" s="114"/>
      <c r="J68" s="70"/>
    </row>
    <row r="69" spans="1:10">
      <c r="A69" s="50"/>
      <c r="B69" s="124" t="s">
        <v>80</v>
      </c>
      <c r="C69" s="74" t="s">
        <v>81</v>
      </c>
      <c r="D69" s="74" t="s">
        <v>82</v>
      </c>
      <c r="E69" s="75" t="s">
        <v>83</v>
      </c>
      <c r="F69" s="114">
        <f ca="1">TODAY()</f>
        <v>45881</v>
      </c>
      <c r="G69" s="114"/>
      <c r="J69" s="70"/>
    </row>
    <row r="70" spans="1:10" ht="18.95" customHeight="1">
      <c r="A70" s="50"/>
      <c r="B70" s="125"/>
      <c r="C70" s="76"/>
      <c r="D70" s="76"/>
      <c r="E70" s="77"/>
      <c r="F70" s="78" t="e">
        <f>DATE(E70,D70,C70)</f>
        <v>#NUM!</v>
      </c>
      <c r="G70" s="79" t="e">
        <f ca="1">F69-F70</f>
        <v>#NUM!</v>
      </c>
      <c r="H70" s="80"/>
      <c r="J70" s="70"/>
    </row>
    <row r="71" spans="1:10" ht="24.95" customHeight="1">
      <c r="A71" s="50"/>
      <c r="B71" s="81" t="s">
        <v>84</v>
      </c>
      <c r="C71" s="115"/>
      <c r="D71" s="116"/>
      <c r="E71" s="117"/>
      <c r="F71" s="78"/>
      <c r="G71" s="79"/>
      <c r="J71" s="70"/>
    </row>
    <row r="72" spans="1:10" ht="13.5" thickBot="1">
      <c r="A72" s="82"/>
      <c r="B72" s="83"/>
      <c r="C72" s="83"/>
      <c r="D72" s="83"/>
      <c r="E72" s="83"/>
      <c r="F72" s="83"/>
      <c r="G72" s="84"/>
      <c r="H72" s="85"/>
      <c r="I72" s="85"/>
      <c r="J72" s="86"/>
    </row>
    <row r="73" spans="1:10" ht="24.75" hidden="1" customHeight="1">
      <c r="B73" s="2"/>
      <c r="C73" s="2"/>
      <c r="D73" s="2"/>
      <c r="E73" s="2"/>
    </row>
    <row r="74" spans="1:10" ht="24.75" hidden="1" customHeight="1">
      <c r="B74" s="2"/>
      <c r="C74" s="2"/>
      <c r="D74" s="2"/>
      <c r="E74" s="2"/>
    </row>
    <row r="75" spans="1:10" ht="24.75" hidden="1" customHeight="1">
      <c r="B75" s="2"/>
      <c r="C75" s="2"/>
      <c r="D75" s="2"/>
      <c r="E75" s="2"/>
    </row>
    <row r="76" spans="1:10" ht="24.75" hidden="1" customHeight="1">
      <c r="B76" s="2"/>
      <c r="C76" s="2"/>
      <c r="D76" s="2"/>
      <c r="E76" s="2"/>
    </row>
    <row r="77" spans="1:10" ht="24.75" hidden="1" customHeight="1">
      <c r="B77" s="2"/>
      <c r="C77" s="2"/>
      <c r="D77" s="2"/>
      <c r="E77" s="2"/>
    </row>
    <row r="78" spans="1:10" ht="24.75" hidden="1" customHeight="1">
      <c r="B78" s="2"/>
      <c r="C78" s="2"/>
      <c r="D78" s="2"/>
      <c r="E78" s="2"/>
    </row>
    <row r="79" spans="1:10" ht="24.75" hidden="1" customHeight="1">
      <c r="B79" s="2"/>
      <c r="C79" s="2"/>
      <c r="D79" s="2"/>
      <c r="E79" s="2"/>
    </row>
    <row r="80" spans="1:10" ht="24.75" hidden="1" customHeight="1">
      <c r="B80" s="2"/>
      <c r="C80" s="2"/>
      <c r="D80" s="2"/>
      <c r="E80" s="2"/>
    </row>
    <row r="81" spans="2:5" ht="24.75" hidden="1" customHeight="1">
      <c r="B81" s="2"/>
      <c r="C81" s="2"/>
      <c r="D81" s="2"/>
      <c r="E81" s="2"/>
    </row>
    <row r="82" spans="2:5" ht="24.75" hidden="1" customHeight="1">
      <c r="B82" s="2"/>
      <c r="C82" s="2"/>
      <c r="D82" s="2"/>
      <c r="E82" s="2"/>
    </row>
    <row r="83" spans="2:5" ht="24.75" hidden="1" customHeight="1">
      <c r="B83" s="2"/>
      <c r="C83" s="2"/>
      <c r="D83" s="2"/>
      <c r="E83" s="2"/>
    </row>
    <row r="84" spans="2:5" ht="24.75" hidden="1" customHeight="1">
      <c r="B84" s="2"/>
      <c r="C84" s="2"/>
      <c r="D84" s="2"/>
      <c r="E84" s="2"/>
    </row>
    <row r="85" spans="2:5" ht="24.75" hidden="1" customHeight="1">
      <c r="B85" s="2"/>
      <c r="C85" s="2"/>
      <c r="D85" s="2"/>
      <c r="E85" s="2"/>
    </row>
    <row r="86" spans="2:5" ht="24.75" hidden="1" customHeight="1">
      <c r="B86" s="2"/>
      <c r="C86" s="2"/>
      <c r="D86" s="2"/>
      <c r="E86" s="2"/>
    </row>
    <row r="87" spans="2:5" ht="24.75" hidden="1" customHeight="1">
      <c r="B87" s="2"/>
      <c r="C87" s="2"/>
      <c r="D87" s="2"/>
      <c r="E87" s="2"/>
    </row>
    <row r="88" spans="2:5" ht="24.75" hidden="1" customHeight="1">
      <c r="B88" s="2"/>
      <c r="C88" s="2"/>
      <c r="D88" s="2"/>
      <c r="E88" s="2"/>
    </row>
    <row r="89" spans="2:5" ht="24.75" hidden="1" customHeight="1">
      <c r="B89" s="2"/>
      <c r="C89" s="2"/>
      <c r="D89" s="2"/>
      <c r="E89" s="2"/>
    </row>
    <row r="90" spans="2:5" ht="24.75" hidden="1" customHeight="1">
      <c r="B90" s="2"/>
      <c r="C90" s="2"/>
      <c r="D90" s="2"/>
      <c r="E90" s="2"/>
    </row>
    <row r="91" spans="2:5" ht="24.75" hidden="1" customHeight="1">
      <c r="B91" s="2"/>
      <c r="C91" s="2"/>
      <c r="D91" s="2"/>
      <c r="E91" s="2"/>
    </row>
    <row r="92" spans="2:5" ht="24.75" hidden="1" customHeight="1">
      <c r="B92" s="2"/>
      <c r="C92" s="2"/>
      <c r="D92" s="2"/>
      <c r="E92" s="2"/>
    </row>
    <row r="93" spans="2:5" ht="24.75" hidden="1" customHeight="1">
      <c r="B93" s="2"/>
      <c r="C93" s="2"/>
      <c r="D93" s="2"/>
      <c r="E93" s="2"/>
    </row>
    <row r="94" spans="2:5" ht="24.75" hidden="1" customHeight="1">
      <c r="B94" s="2"/>
      <c r="C94" s="2"/>
      <c r="D94" s="2"/>
      <c r="E94" s="2"/>
    </row>
    <row r="95" spans="2:5" ht="24.75" hidden="1" customHeight="1">
      <c r="B95" s="2"/>
      <c r="C95" s="2"/>
      <c r="D95" s="2"/>
      <c r="E95" s="2"/>
    </row>
    <row r="96" spans="2:5" ht="24.75" hidden="1" customHeight="1">
      <c r="B96" s="2"/>
      <c r="C96" s="2"/>
      <c r="D96" s="2"/>
      <c r="E96" s="2"/>
    </row>
    <row r="97" spans="2:5" ht="24.75" hidden="1" customHeight="1">
      <c r="B97" s="2"/>
      <c r="C97" s="2"/>
      <c r="D97" s="2"/>
      <c r="E97" s="2"/>
    </row>
    <row r="98" spans="2:5" ht="24.75" hidden="1" customHeight="1">
      <c r="B98" s="2"/>
      <c r="C98" s="2"/>
      <c r="D98" s="2"/>
      <c r="E98" s="2"/>
    </row>
    <row r="99" spans="2:5" ht="24.75" hidden="1" customHeight="1">
      <c r="B99" s="2"/>
      <c r="C99" s="2"/>
      <c r="D99" s="2"/>
      <c r="E99" s="2"/>
    </row>
    <row r="100" spans="2:5" ht="24.75" hidden="1" customHeight="1">
      <c r="B100" s="2"/>
      <c r="C100" s="2"/>
      <c r="D100" s="2"/>
      <c r="E100" s="2"/>
    </row>
    <row r="101" spans="2:5" ht="24.75" hidden="1" customHeight="1">
      <c r="B101" s="2"/>
      <c r="C101" s="2"/>
      <c r="D101" s="2"/>
      <c r="E101" s="2"/>
    </row>
    <row r="102" spans="2:5" ht="24.75" hidden="1" customHeight="1">
      <c r="B102" s="2"/>
      <c r="C102" s="2"/>
      <c r="D102" s="2"/>
      <c r="E102" s="2"/>
    </row>
    <row r="103" spans="2:5" ht="24.75" hidden="1" customHeight="1">
      <c r="B103" s="2"/>
      <c r="C103" s="2"/>
      <c r="D103" s="2"/>
      <c r="E103" s="2"/>
    </row>
    <row r="104" spans="2:5" ht="24.75" hidden="1" customHeight="1">
      <c r="B104" s="2"/>
      <c r="C104" s="2"/>
      <c r="D104" s="2"/>
      <c r="E104" s="2"/>
    </row>
    <row r="105" spans="2:5" ht="24.75" hidden="1" customHeight="1">
      <c r="B105" s="2"/>
      <c r="C105" s="2"/>
      <c r="D105" s="2"/>
      <c r="E105" s="2"/>
    </row>
    <row r="106" spans="2:5" ht="24.75" hidden="1" customHeight="1">
      <c r="B106" s="2"/>
      <c r="C106" s="2"/>
      <c r="D106" s="2"/>
      <c r="E106" s="2"/>
    </row>
    <row r="107" spans="2:5" ht="24.75" hidden="1" customHeight="1">
      <c r="B107" s="2"/>
      <c r="C107" s="2"/>
      <c r="D107" s="2"/>
      <c r="E107" s="2"/>
    </row>
    <row r="108" spans="2:5" ht="24.75" hidden="1" customHeight="1">
      <c r="B108" s="2"/>
      <c r="C108" s="2"/>
      <c r="D108" s="2"/>
      <c r="E108" s="2"/>
    </row>
    <row r="109" spans="2:5" ht="24.75" hidden="1" customHeight="1">
      <c r="B109" s="2"/>
      <c r="C109" s="2"/>
      <c r="D109" s="2"/>
      <c r="E109" s="2"/>
    </row>
    <row r="110" spans="2:5" ht="24.75" hidden="1" customHeight="1">
      <c r="B110" s="2"/>
      <c r="C110" s="2"/>
      <c r="D110" s="2"/>
      <c r="E110" s="2"/>
    </row>
    <row r="111" spans="2:5" ht="24.75" hidden="1" customHeight="1">
      <c r="B111" s="2"/>
      <c r="C111" s="2"/>
      <c r="D111" s="2"/>
      <c r="E111" s="2"/>
    </row>
    <row r="112" spans="2:5" ht="24.75" hidden="1" customHeight="1">
      <c r="B112" s="2"/>
      <c r="C112" s="2"/>
      <c r="D112" s="2"/>
      <c r="E112" s="2"/>
    </row>
    <row r="113" spans="2:5" ht="24.75" hidden="1" customHeight="1">
      <c r="B113" s="2"/>
      <c r="C113" s="2"/>
      <c r="D113" s="2"/>
      <c r="E113" s="2"/>
    </row>
    <row r="114" spans="2:5" ht="24.75" hidden="1" customHeight="1">
      <c r="B114" s="2"/>
      <c r="C114" s="2"/>
      <c r="D114" s="2"/>
      <c r="E114" s="2"/>
    </row>
    <row r="115" spans="2:5" ht="24.75" hidden="1" customHeight="1">
      <c r="B115" s="2"/>
      <c r="C115" s="2"/>
      <c r="D115" s="2"/>
      <c r="E115" s="2"/>
    </row>
    <row r="116" spans="2:5" ht="24.75" hidden="1" customHeight="1">
      <c r="B116" s="2"/>
      <c r="C116" s="2"/>
      <c r="D116" s="2"/>
      <c r="E116" s="2"/>
    </row>
    <row r="117" spans="2:5" ht="24.75" hidden="1" customHeight="1">
      <c r="B117" s="2"/>
      <c r="C117" s="2"/>
      <c r="D117" s="2"/>
      <c r="E117" s="2"/>
    </row>
    <row r="118" spans="2:5" ht="24.75" hidden="1" customHeight="1">
      <c r="B118" s="2"/>
      <c r="C118" s="2"/>
      <c r="D118" s="2"/>
      <c r="E118" s="2"/>
    </row>
    <row r="119" spans="2:5" ht="24.75" hidden="1" customHeight="1">
      <c r="B119" s="2"/>
      <c r="C119" s="2"/>
      <c r="D119" s="2"/>
      <c r="E119" s="2"/>
    </row>
    <row r="120" spans="2:5" ht="24.75" hidden="1" customHeight="1">
      <c r="B120" s="2"/>
      <c r="C120" s="2"/>
      <c r="D120" s="2"/>
      <c r="E120" s="2"/>
    </row>
    <row r="121" spans="2:5" ht="24.75" hidden="1" customHeight="1">
      <c r="B121" s="2"/>
      <c r="C121" s="2"/>
      <c r="D121" s="2"/>
      <c r="E121" s="2"/>
    </row>
    <row r="122" spans="2:5" ht="24.75" hidden="1" customHeight="1">
      <c r="B122" s="2"/>
      <c r="C122" s="2"/>
      <c r="D122" s="2"/>
      <c r="E122" s="2"/>
    </row>
    <row r="123" spans="2:5" ht="24.75" hidden="1" customHeight="1">
      <c r="B123" s="2"/>
      <c r="C123" s="2"/>
      <c r="D123" s="2"/>
      <c r="E123" s="2"/>
    </row>
    <row r="124" spans="2:5" ht="24.75" hidden="1" customHeight="1">
      <c r="B124" s="2"/>
      <c r="C124" s="2"/>
      <c r="D124" s="2"/>
      <c r="E124" s="2"/>
    </row>
    <row r="125" spans="2:5" ht="24.75" hidden="1" customHeight="1">
      <c r="B125" s="2"/>
      <c r="C125" s="2"/>
      <c r="D125" s="2"/>
      <c r="E125" s="2"/>
    </row>
    <row r="126" spans="2:5" ht="24.75" hidden="1" customHeight="1">
      <c r="B126" s="2"/>
      <c r="C126" s="2"/>
      <c r="D126" s="2"/>
      <c r="E126" s="2"/>
    </row>
    <row r="127" spans="2:5" ht="24.75" hidden="1" customHeight="1">
      <c r="B127" s="2"/>
      <c r="C127" s="2"/>
      <c r="D127" s="2"/>
      <c r="E127" s="2"/>
    </row>
    <row r="128" spans="2:5" ht="24.75" hidden="1" customHeight="1">
      <c r="B128" s="2"/>
      <c r="C128" s="2"/>
      <c r="D128" s="2"/>
      <c r="E128" s="2"/>
    </row>
    <row r="129" spans="2:5" ht="24.75" hidden="1" customHeight="1">
      <c r="B129" s="2"/>
      <c r="C129" s="2"/>
      <c r="D129" s="2"/>
      <c r="E129" s="2"/>
    </row>
    <row r="130" spans="2:5" ht="24.75" hidden="1" customHeight="1">
      <c r="B130" s="2"/>
      <c r="C130" s="2"/>
      <c r="D130" s="2"/>
      <c r="E130" s="2"/>
    </row>
    <row r="131" spans="2:5" ht="24.75" hidden="1" customHeight="1">
      <c r="B131" s="2"/>
      <c r="C131" s="2"/>
      <c r="D131" s="2"/>
      <c r="E131" s="2"/>
    </row>
    <row r="132" spans="2:5" ht="24.75" hidden="1" customHeight="1">
      <c r="B132" s="2"/>
      <c r="C132" s="2"/>
      <c r="D132" s="2"/>
      <c r="E132" s="2"/>
    </row>
    <row r="133" spans="2:5" ht="24.75" hidden="1" customHeight="1">
      <c r="B133" s="2"/>
      <c r="C133" s="2"/>
      <c r="D133" s="2"/>
      <c r="E133" s="2"/>
    </row>
    <row r="134" spans="2:5" ht="24.75" hidden="1" customHeight="1">
      <c r="B134" s="2"/>
      <c r="C134" s="2"/>
      <c r="D134" s="2"/>
      <c r="E134" s="2"/>
    </row>
    <row r="135" spans="2:5" ht="24.75" hidden="1" customHeight="1">
      <c r="B135" s="2"/>
      <c r="C135" s="2"/>
      <c r="D135" s="2"/>
      <c r="E135" s="2"/>
    </row>
    <row r="136" spans="2:5" ht="24.75" hidden="1" customHeight="1">
      <c r="B136" s="2"/>
      <c r="C136" s="2"/>
      <c r="D136" s="2"/>
      <c r="E136" s="2"/>
    </row>
    <row r="137" spans="2:5" ht="24.75" hidden="1" customHeight="1">
      <c r="B137" s="2"/>
      <c r="C137" s="2"/>
      <c r="D137" s="2"/>
      <c r="E137" s="2"/>
    </row>
    <row r="138" spans="2:5" ht="24.75" hidden="1" customHeight="1">
      <c r="B138" s="2"/>
      <c r="C138" s="2"/>
      <c r="D138" s="2"/>
      <c r="E138" s="2"/>
    </row>
    <row r="139" spans="2:5" ht="24.75" hidden="1" customHeight="1">
      <c r="B139" s="2"/>
      <c r="C139" s="2"/>
      <c r="D139" s="2"/>
      <c r="E139" s="2"/>
    </row>
    <row r="140" spans="2:5" ht="24.75" hidden="1" customHeight="1">
      <c r="B140" s="2"/>
      <c r="C140" s="2"/>
      <c r="D140" s="2"/>
      <c r="E140" s="2"/>
    </row>
    <row r="141" spans="2:5" ht="24.75" hidden="1" customHeight="1">
      <c r="B141" s="2"/>
      <c r="C141" s="2"/>
      <c r="D141" s="2"/>
      <c r="E141" s="2"/>
    </row>
    <row r="142" spans="2:5" ht="24.75" hidden="1" customHeight="1">
      <c r="B142" s="2"/>
      <c r="C142" s="2"/>
      <c r="D142" s="2"/>
      <c r="E142" s="2"/>
    </row>
    <row r="143" spans="2:5" ht="24.75" hidden="1" customHeight="1">
      <c r="B143" s="2"/>
      <c r="C143" s="2"/>
      <c r="D143" s="2"/>
      <c r="E143" s="2"/>
    </row>
    <row r="144" spans="2:5" ht="24.75" hidden="1" customHeight="1">
      <c r="B144" s="2"/>
      <c r="C144" s="2"/>
      <c r="D144" s="2"/>
      <c r="E144" s="2"/>
    </row>
    <row r="145" spans="2:5" ht="24.75" hidden="1" customHeight="1">
      <c r="B145" s="2"/>
      <c r="C145" s="2"/>
      <c r="D145" s="2"/>
      <c r="E145" s="2"/>
    </row>
    <row r="146" spans="2:5" ht="24.75" hidden="1" customHeight="1">
      <c r="B146" s="2"/>
      <c r="C146" s="2"/>
      <c r="D146" s="2"/>
      <c r="E146" s="2"/>
    </row>
  </sheetData>
  <sheetProtection algorithmName="SHA-512" hashValue="mORSrmKB8ygvdd72p1w4GusTW+kIzEQ0z562UEXmkM2pxAe9IjyVmWiVRrPWe85imfBA9HqZkm3DrjX5Wiborg==" saltValue="P3mFhPA9ktqAMzh1ih9MOQ==" spinCount="100000" sheet="1" objects="1" scenarios="1" selectLockedCells="1"/>
  <mergeCells count="66">
    <mergeCell ref="B8:E8"/>
    <mergeCell ref="B9:E9"/>
    <mergeCell ref="B11:G11"/>
    <mergeCell ref="B12:G12"/>
    <mergeCell ref="B14:G14"/>
    <mergeCell ref="B15:G15"/>
    <mergeCell ref="C17:G17"/>
    <mergeCell ref="D18:F18"/>
    <mergeCell ref="D19:F19"/>
    <mergeCell ref="D20:F20"/>
    <mergeCell ref="C22:G22"/>
    <mergeCell ref="D23:F23"/>
    <mergeCell ref="D24:F24"/>
    <mergeCell ref="D25:F25"/>
    <mergeCell ref="C27:G27"/>
    <mergeCell ref="D28:F28"/>
    <mergeCell ref="D29:F29"/>
    <mergeCell ref="D30:F30"/>
    <mergeCell ref="C32:G32"/>
    <mergeCell ref="D33:F33"/>
    <mergeCell ref="D34:F34"/>
    <mergeCell ref="D35:F35"/>
    <mergeCell ref="C37:G37"/>
    <mergeCell ref="D38:F38"/>
    <mergeCell ref="D39:F39"/>
    <mergeCell ref="D40:F40"/>
    <mergeCell ref="C42:G42"/>
    <mergeCell ref="D43:F43"/>
    <mergeCell ref="D44:F44"/>
    <mergeCell ref="D45:F45"/>
    <mergeCell ref="C47:G47"/>
    <mergeCell ref="D48:F48"/>
    <mergeCell ref="D49:F49"/>
    <mergeCell ref="D50:F50"/>
    <mergeCell ref="C52:G52"/>
    <mergeCell ref="D53:F53"/>
    <mergeCell ref="D54:F54"/>
    <mergeCell ref="D55:F55"/>
    <mergeCell ref="C57:G57"/>
    <mergeCell ref="D58:F58"/>
    <mergeCell ref="D59:F59"/>
    <mergeCell ref="D60:F60"/>
    <mergeCell ref="C62:G62"/>
    <mergeCell ref="D63:F63"/>
    <mergeCell ref="D64:F64"/>
    <mergeCell ref="D65:F65"/>
    <mergeCell ref="B67:E67"/>
    <mergeCell ref="F67:G67"/>
    <mergeCell ref="C68:E68"/>
    <mergeCell ref="F68:G68"/>
    <mergeCell ref="B2:C5"/>
    <mergeCell ref="D2:F3"/>
    <mergeCell ref="D4:F5"/>
    <mergeCell ref="F69:G69"/>
    <mergeCell ref="C71:E71"/>
    <mergeCell ref="B17:B20"/>
    <mergeCell ref="B22:B25"/>
    <mergeCell ref="B27:B30"/>
    <mergeCell ref="B32:B35"/>
    <mergeCell ref="B37:B40"/>
    <mergeCell ref="B42:B45"/>
    <mergeCell ref="B47:B50"/>
    <mergeCell ref="B52:B55"/>
    <mergeCell ref="B57:B60"/>
    <mergeCell ref="B62:B65"/>
    <mergeCell ref="B69:B70"/>
  </mergeCells>
  <dataValidations count="2">
    <dataValidation type="list" allowBlank="1" showInputMessage="1" showErrorMessage="1" sqref="F8" xr:uid="{00000000-0002-0000-0000-000000000000}">
      <formula1>MUNICIPIOS</formula1>
    </dataValidation>
    <dataValidation type="list" allowBlank="1" showInputMessage="1" showErrorMessage="1" sqref="F9" xr:uid="{00000000-0002-0000-0000-000001000000}">
      <formula1>INDIRECT($F$8)</formula1>
    </dataValidation>
  </dataValidations>
  <pageMargins left="0.25" right="0.25" top="0.75" bottom="0.75" header="0.29861111111111099" footer="0.29861111111111099"/>
  <pageSetup scale="50" orientation="portrait" horizontalDpi="300" verticalDpi="300"/>
  <headerFooter>
    <oddHeader>&amp;C&amp;"Times New Roman,Normal"&amp;12&amp;A</oddHeader>
    <oddFooter>&amp;C&amp;"Times New Roman,Normal"&amp;12Página &amp;P</oddFoot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Hoja4!$C$42:$C$72</xm:f>
          </x14:formula1>
          <xm:sqref>C70</xm:sqref>
        </x14:dataValidation>
        <x14:dataValidation type="list" allowBlank="1" showInputMessage="1" showErrorMessage="1" xr:uid="{00000000-0002-0000-0000-000003000000}">
          <x14:formula1>
            <xm:f>Hoja4!$D$42:$D$53</xm:f>
          </x14:formula1>
          <xm:sqref>D70</xm:sqref>
        </x14:dataValidation>
        <x14:dataValidation type="list" allowBlank="1" showInputMessage="1" showErrorMessage="1" xr:uid="{00000000-0002-0000-0000-000004000000}">
          <x14:formula1>
            <xm:f>Hoja4!$E$42:$E$63</xm:f>
          </x14:formula1>
          <xm:sqref>E70</xm:sqref>
        </x14:dataValidation>
        <x14:dataValidation type="list" allowBlank="1" showInputMessage="1" showErrorMessage="1" xr:uid="{00000000-0002-0000-0000-000005000000}">
          <x14:formula1>
            <xm:f>Hoja4!$F$19:$F$38</xm:f>
          </x14:formula1>
          <xm:sqref>C71:E71</xm:sqref>
        </x14:dataValidation>
        <x14:dataValidation type="list" allowBlank="1" showInputMessage="1" showErrorMessage="1" xr:uid="{00000000-0002-0000-0000-000006000000}">
          <x14:formula1>
            <xm:f>Hoja4!$C$7:$C$10</xm:f>
          </x14:formula1>
          <xm:sqref>G18:G20 G23:G25 G63:G69 G33:G35 G38:G40 G43:G45 G28:G30 G53:G55 G48:G50 G58:G60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4"/>
  <sheetViews>
    <sheetView showGridLines="0" zoomScale="90" zoomScaleNormal="90" workbookViewId="0">
      <selection activeCell="F4" sqref="F4:G4"/>
    </sheetView>
  </sheetViews>
  <sheetFormatPr baseColWidth="10" defaultColWidth="0" defaultRowHeight="12.75" zeroHeight="1"/>
  <cols>
    <col min="1" max="1" width="2.7109375" customWidth="1"/>
    <col min="2" max="2" width="30.42578125" customWidth="1"/>
    <col min="3" max="3" width="46.7109375" customWidth="1"/>
    <col min="4" max="4" width="57.28515625" customWidth="1"/>
    <col min="5" max="5" width="0.42578125" hidden="1" customWidth="1"/>
    <col min="6" max="6" width="12.7109375" customWidth="1"/>
    <col min="7" max="7" width="20.85546875" customWidth="1"/>
    <col min="8" max="8" width="2.28515625" customWidth="1"/>
    <col min="9" max="16384" width="9.140625" hidden="1"/>
  </cols>
  <sheetData>
    <row r="1" spans="2:9" ht="13.5" thickBot="1"/>
    <row r="2" spans="2:9" ht="17.100000000000001" customHeight="1">
      <c r="B2" s="162"/>
      <c r="C2" s="165" t="s">
        <v>0</v>
      </c>
      <c r="D2" s="166"/>
      <c r="E2" s="90"/>
      <c r="F2" s="207" t="s">
        <v>936</v>
      </c>
      <c r="G2" s="206"/>
    </row>
    <row r="3" spans="2:9" ht="17.100000000000001" customHeight="1">
      <c r="B3" s="163"/>
      <c r="C3" s="167"/>
      <c r="D3" s="168"/>
      <c r="E3" s="91"/>
      <c r="F3" s="209" t="s">
        <v>940</v>
      </c>
      <c r="G3" s="208"/>
    </row>
    <row r="4" spans="2:9" ht="17.100000000000001" customHeight="1">
      <c r="B4" s="163"/>
      <c r="C4" s="108" t="s">
        <v>85</v>
      </c>
      <c r="D4" s="110"/>
      <c r="E4" s="92"/>
      <c r="F4" s="209" t="s">
        <v>938</v>
      </c>
      <c r="G4" s="208"/>
    </row>
    <row r="5" spans="2:9" ht="17.100000000000001" customHeight="1" thickBot="1">
      <c r="B5" s="164"/>
      <c r="C5" s="111"/>
      <c r="D5" s="113"/>
      <c r="E5" s="93"/>
      <c r="F5" s="211" t="s">
        <v>939</v>
      </c>
      <c r="G5" s="210"/>
    </row>
    <row r="6" spans="2:9"/>
    <row r="7" spans="2:9">
      <c r="F7" s="200" t="s">
        <v>3</v>
      </c>
      <c r="G7" s="200"/>
    </row>
    <row r="8" spans="2:9" ht="15">
      <c r="B8" s="35" t="s">
        <v>4</v>
      </c>
      <c r="C8" s="201">
        <f>Instrumento!F8</f>
        <v>0</v>
      </c>
      <c r="D8" s="202"/>
      <c r="E8" s="87"/>
      <c r="F8" s="203" t="str">
        <f>IFERROR(VLOOKUP(C8,'IE+CE'!E1:F452,2,FALSE),"")</f>
        <v/>
      </c>
      <c r="G8" s="203"/>
      <c r="I8" t="s">
        <v>86</v>
      </c>
    </row>
    <row r="9" spans="2:9" ht="15">
      <c r="B9" s="35" t="s">
        <v>87</v>
      </c>
      <c r="C9" s="201">
        <f>Instrumento!F9</f>
        <v>0</v>
      </c>
      <c r="D9" s="202"/>
      <c r="E9" s="87"/>
      <c r="F9" s="203" t="str">
        <f>IFERROR(VLOOKUP(C9,'IE+CE'!B1:D452,3,FALSE),"")</f>
        <v/>
      </c>
      <c r="G9" s="203"/>
      <c r="I9">
        <f>Instrumento!F9</f>
        <v>0</v>
      </c>
    </row>
    <row r="10" spans="2:9">
      <c r="I10" t="s">
        <v>88</v>
      </c>
    </row>
    <row r="11" spans="2:9" ht="18">
      <c r="B11" s="192" t="s">
        <v>89</v>
      </c>
      <c r="C11" s="192"/>
      <c r="D11" s="192"/>
      <c r="E11" s="192"/>
      <c r="F11" s="192"/>
      <c r="G11" s="192"/>
    </row>
    <row r="12" spans="2:9" ht="38.1" customHeight="1">
      <c r="B12" s="193" t="str">
        <f>CONCATENATE(I8,I9,", en la subregión de ",F8,",",I10)</f>
        <v>La aplicación del instrumento de caracterización del SIEE del (la) 0, en la subregión de , presenta los siguientes resultados:</v>
      </c>
      <c r="C12" s="193"/>
      <c r="D12" s="193"/>
      <c r="E12" s="193"/>
      <c r="F12" s="193"/>
      <c r="G12" s="193"/>
    </row>
    <row r="13" spans="2:9"/>
    <row r="14" spans="2:9">
      <c r="B14" s="36" t="s">
        <v>90</v>
      </c>
      <c r="C14" s="36" t="s">
        <v>91</v>
      </c>
      <c r="D14" s="37" t="s">
        <v>92</v>
      </c>
      <c r="E14" s="37"/>
    </row>
    <row r="15" spans="2:9">
      <c r="B15" t="str">
        <f>Instrumento!B17</f>
        <v>PERTINENCIA</v>
      </c>
      <c r="C15" s="38">
        <f>AVERAGE(Instrumento!H18:H20)</f>
        <v>0</v>
      </c>
      <c r="D15" t="str">
        <f>IF(C15&lt;=1,"BAJO",IF(A1&lt;=2,"MEDIO",IF(A1&lt;=3,"ALTO","SUPERIOR")))</f>
        <v>BAJO</v>
      </c>
    </row>
    <row r="16" spans="2:9">
      <c r="B16" t="str">
        <f>Instrumento!B22</f>
        <v>CLARIDAD</v>
      </c>
      <c r="C16" s="38">
        <f>AVERAGE(Instrumento!H23:H25)</f>
        <v>0</v>
      </c>
      <c r="D16" t="str">
        <f t="shared" ref="D16:D24" si="0">IF(C16&lt;=1,"BAJO",IF(A2&lt;=2,"MEDIO",IF(A2&lt;=3,"ALTO","SUPERIOR")))</f>
        <v>BAJO</v>
      </c>
    </row>
    <row r="17" spans="2:7">
      <c r="B17" s="2" t="str">
        <f>Instrumento!B27</f>
        <v>INCLUSIÓN/ DIVERSIDAD</v>
      </c>
      <c r="C17" s="38">
        <f>AVERAGE(Instrumento!H28:H30)</f>
        <v>0</v>
      </c>
      <c r="D17" t="str">
        <f t="shared" si="0"/>
        <v>BAJO</v>
      </c>
    </row>
    <row r="18" spans="2:7">
      <c r="B18" t="str">
        <f>Instrumento!B32</f>
        <v>FLEXIBILIDAD</v>
      </c>
      <c r="C18" s="38">
        <f>AVERAGE(Instrumento!H33:H35)</f>
        <v>0</v>
      </c>
      <c r="D18" t="str">
        <f t="shared" si="0"/>
        <v>BAJO</v>
      </c>
    </row>
    <row r="19" spans="2:7">
      <c r="B19" t="str">
        <f>Instrumento!B37</f>
        <v>COHERENCIA</v>
      </c>
      <c r="C19" s="38">
        <f>AVERAGE(Instrumento!H38:H40)</f>
        <v>0</v>
      </c>
      <c r="D19" t="str">
        <f t="shared" si="0"/>
        <v>BAJO</v>
      </c>
    </row>
    <row r="20" spans="2:7">
      <c r="B20" t="str">
        <f>Instrumento!B42</f>
        <v>INNOVACIÓN</v>
      </c>
      <c r="C20" s="38">
        <f>AVERAGE(Instrumento!H43:H45)</f>
        <v>0</v>
      </c>
      <c r="D20" t="str">
        <f t="shared" si="0"/>
        <v>BAJO</v>
      </c>
    </row>
    <row r="21" spans="2:7">
      <c r="B21" t="str">
        <f>Instrumento!B47</f>
        <v>INTEGRALIDAD</v>
      </c>
      <c r="C21" s="38">
        <f>AVERAGE(Instrumento!H48:H50)</f>
        <v>0</v>
      </c>
      <c r="D21" t="str">
        <f t="shared" si="0"/>
        <v>BAJO</v>
      </c>
    </row>
    <row r="22" spans="2:7">
      <c r="B22" t="str">
        <f>Instrumento!B52</f>
        <v>MEJORAMIENTO</v>
      </c>
      <c r="C22" s="38">
        <f>AVERAGE(Instrumento!H53:H55)</f>
        <v>0</v>
      </c>
      <c r="D22" t="str">
        <f t="shared" si="0"/>
        <v>BAJO</v>
      </c>
    </row>
    <row r="23" spans="2:7">
      <c r="B23" t="str">
        <f>Instrumento!B57</f>
        <v>TRANSPARENCIA</v>
      </c>
      <c r="C23" s="38">
        <f>AVERAGE(Instrumento!H58:H60)</f>
        <v>0</v>
      </c>
      <c r="D23" t="str">
        <f t="shared" si="0"/>
        <v>BAJO</v>
      </c>
    </row>
    <row r="24" spans="2:7">
      <c r="B24" t="str">
        <f>Instrumento!B62</f>
        <v>OPORTUNIDAD</v>
      </c>
      <c r="C24" s="38">
        <f>AVERAGE(Instrumento!H63:H65)</f>
        <v>0</v>
      </c>
      <c r="D24" t="str">
        <f t="shared" si="0"/>
        <v>BAJO</v>
      </c>
    </row>
    <row r="25" spans="2:7">
      <c r="C25" s="38"/>
    </row>
    <row r="26" spans="2:7"/>
    <row r="27" spans="2:7"/>
    <row r="28" spans="2:7"/>
    <row r="29" spans="2:7">
      <c r="F29" s="194"/>
      <c r="G29" s="194"/>
    </row>
    <row r="30" spans="2:7">
      <c r="F30" s="88"/>
      <c r="G30" s="89"/>
    </row>
    <row r="31" spans="2:7">
      <c r="F31" s="88"/>
      <c r="G31" s="89"/>
    </row>
    <row r="32" spans="2:7">
      <c r="F32" s="88"/>
      <c r="G32" s="89"/>
    </row>
    <row r="33" spans="2:7">
      <c r="F33" s="88"/>
      <c r="G33" s="89"/>
    </row>
    <row r="34" spans="2:7"/>
    <row r="35" spans="2:7"/>
    <row r="36" spans="2:7" ht="15.75">
      <c r="B36" s="195" t="s">
        <v>98</v>
      </c>
      <c r="C36" s="196"/>
      <c r="D36" s="196"/>
      <c r="E36" s="196"/>
      <c r="F36" s="196"/>
      <c r="G36" s="197"/>
    </row>
    <row r="37" spans="2:7" ht="13.5" thickBot="1">
      <c r="B37" s="94" t="s">
        <v>90</v>
      </c>
      <c r="C37" s="95" t="s">
        <v>99</v>
      </c>
      <c r="D37" s="198" t="s">
        <v>100</v>
      </c>
      <c r="E37" s="198"/>
      <c r="F37" s="198"/>
      <c r="G37" s="199"/>
    </row>
    <row r="38" spans="2:7" ht="31.5" customHeight="1">
      <c r="B38" s="118" t="s">
        <v>9</v>
      </c>
      <c r="C38" s="41" t="s">
        <v>102</v>
      </c>
      <c r="D38" s="184" t="str" cm="1">
        <f t="array" ref="D38">IF(AND(Instrumento!H18&gt;=1, Instrumento!H18&lt;=4, COUNTIF(retroalimentacion!C2:F2,"&lt;&gt;")&gt;0),INDEX(retroalimentacion!C2:F2,Instrumento!H18),"")</f>
        <v/>
      </c>
      <c r="E38" s="184"/>
      <c r="F38" s="184"/>
      <c r="G38" s="185"/>
    </row>
    <row r="39" spans="2:7" ht="30">
      <c r="B39" s="119"/>
      <c r="C39" s="39" t="s">
        <v>101</v>
      </c>
      <c r="D39" s="186" t="str" cm="1">
        <f t="array" ref="D39">IF(AND(Instrumento!H19&gt;=1, Instrumento!H19&lt;=4, COUNTIF(retroalimentacion!C3:F3,"&lt;&gt;")&gt;0),INDEX(retroalimentacion!C3:F3,Instrumento!H19),"")</f>
        <v/>
      </c>
      <c r="E39" s="187"/>
      <c r="F39" s="187"/>
      <c r="G39" s="188"/>
    </row>
    <row r="40" spans="2:7" ht="30.75" customHeight="1" thickBot="1">
      <c r="B40" s="120"/>
      <c r="C40" s="40" t="s">
        <v>924</v>
      </c>
      <c r="D40" s="189" t="str" cm="1">
        <f t="array" ref="D40">IF(AND(Instrumento!H20&gt;=1, Instrumento!H20&lt;=4, COUNTIF(retroalimentacion!C4:F4,"&lt;&gt;")&gt;0),INDEX(retroalimentacion!C4:F4,Instrumento!H20),"")</f>
        <v/>
      </c>
      <c r="E40" s="190"/>
      <c r="F40" s="190"/>
      <c r="G40" s="191"/>
    </row>
    <row r="41" spans="2:7" ht="30">
      <c r="B41" s="118" t="s">
        <v>16</v>
      </c>
      <c r="C41" s="41" t="s">
        <v>103</v>
      </c>
      <c r="D41" s="184" t="str" cm="1">
        <f t="array" ref="D41">IF(AND(Instrumento!H23&gt;=1, Instrumento!H23&lt;=4, COUNTIF(retroalimentacion!C5:F5,"&lt;&gt;")&gt;0),INDEX(retroalimentacion!C5:F5,Instrumento!H23),"")</f>
        <v/>
      </c>
      <c r="E41" s="184"/>
      <c r="F41" s="184"/>
      <c r="G41" s="185"/>
    </row>
    <row r="42" spans="2:7" ht="30">
      <c r="B42" s="119"/>
      <c r="C42" s="39" t="s">
        <v>104</v>
      </c>
      <c r="D42" s="180" t="str" cm="1">
        <f t="array" ref="D42">IF(AND(Instrumento!H24&gt;=1, Instrumento!H24&lt;=4, COUNTIF(retroalimentacion!C6:F6,"&lt;&gt;")&gt;0),INDEX(retroalimentacion!C6:F6,Instrumento!H24),"")</f>
        <v/>
      </c>
      <c r="E42" s="180"/>
      <c r="F42" s="180"/>
      <c r="G42" s="181"/>
    </row>
    <row r="43" spans="2:7" ht="30.75" thickBot="1">
      <c r="B43" s="120"/>
      <c r="C43" s="40" t="s">
        <v>105</v>
      </c>
      <c r="D43" s="182" t="str" cm="1">
        <f t="array" ref="D43">IF(AND(Instrumento!H25&gt;=1, Instrumento!H25&lt;=4, COUNTIF(retroalimentacion!C7:F7,"&lt;&gt;")&gt;0),INDEX(retroalimentacion!C7:F7,Instrumento!H25),"")</f>
        <v/>
      </c>
      <c r="E43" s="182"/>
      <c r="F43" s="182"/>
      <c r="G43" s="183"/>
    </row>
    <row r="44" spans="2:7" ht="30">
      <c r="B44" s="118" t="s">
        <v>23</v>
      </c>
      <c r="C44" s="41" t="s">
        <v>106</v>
      </c>
      <c r="D44" s="184" t="str" cm="1">
        <f t="array" ref="D44">IF(AND(Instrumento!H28&gt;=1, Instrumento!H28&lt;=4, COUNTIF(retroalimentacion!C8:F8,"&lt;&gt;")&gt;0),INDEX(retroalimentacion!C8:F8,Instrumento!H28),"")</f>
        <v/>
      </c>
      <c r="E44" s="184"/>
      <c r="F44" s="184"/>
      <c r="G44" s="185"/>
    </row>
    <row r="45" spans="2:7" ht="30">
      <c r="B45" s="119"/>
      <c r="C45" s="39" t="s">
        <v>107</v>
      </c>
      <c r="D45" s="180" t="str" cm="1">
        <f t="array" ref="D45">IF(AND(Instrumento!H29&gt;=1, Instrumento!H29&lt;=4, COUNTIF(retroalimentacion!C9:F9,"&lt;&gt;")&gt;0),INDEX(retroalimentacion!C9:F9,Instrumento!H29),"")</f>
        <v/>
      </c>
      <c r="E45" s="180"/>
      <c r="F45" s="180"/>
      <c r="G45" s="181"/>
    </row>
    <row r="46" spans="2:7" ht="30.75" thickBot="1">
      <c r="B46" s="120"/>
      <c r="C46" s="40" t="s">
        <v>108</v>
      </c>
      <c r="D46" s="182" t="str" cm="1">
        <f t="array" ref="D46">IF(AND(Instrumento!H30&gt;=1, Instrumento!H30&lt;=4, COUNTIF(retroalimentacion!C10:F10,"&lt;&gt;")&gt;0),INDEX(retroalimentacion!C10:F10,Instrumento!H30),"")</f>
        <v/>
      </c>
      <c r="E46" s="182"/>
      <c r="F46" s="182"/>
      <c r="G46" s="183"/>
    </row>
    <row r="47" spans="2:7" ht="45">
      <c r="B47" s="118" t="s">
        <v>30</v>
      </c>
      <c r="C47" s="41" t="s">
        <v>109</v>
      </c>
      <c r="D47" s="184" t="str" cm="1">
        <f t="array" ref="D47">IF(AND(Instrumento!H33&gt;=1, Instrumento!H33&lt;=4, COUNTIF(retroalimentacion!C11:F11,"&lt;&gt;")&gt;0),INDEX(retroalimentacion!C11:F11,Instrumento!H33),"")</f>
        <v/>
      </c>
      <c r="E47" s="184"/>
      <c r="F47" s="184"/>
      <c r="G47" s="185"/>
    </row>
    <row r="48" spans="2:7" ht="30">
      <c r="B48" s="119"/>
      <c r="C48" s="39" t="s">
        <v>110</v>
      </c>
      <c r="D48" s="180" t="str" cm="1">
        <f t="array" ref="D48">IF(AND(Instrumento!H34&gt;=1, Instrumento!H34&lt;=4, COUNTIF(retroalimentacion!C12:F12,"&lt;&gt;")&gt;0),INDEX(retroalimentacion!C12:F12,Instrumento!H34),"")</f>
        <v/>
      </c>
      <c r="E48" s="180"/>
      <c r="F48" s="180"/>
      <c r="G48" s="181"/>
    </row>
    <row r="49" spans="2:7" ht="30.75" thickBot="1">
      <c r="B49" s="120"/>
      <c r="C49" s="40" t="s">
        <v>111</v>
      </c>
      <c r="D49" s="182" t="str" cm="1">
        <f t="array" ref="D49">IF(AND(Instrumento!H35&gt;=1, Instrumento!H35&lt;=4, COUNTIF(retroalimentacion!C13:F13,"&lt;&gt;")&gt;0),INDEX(retroalimentacion!C13:F13,Instrumento!H35),"")</f>
        <v/>
      </c>
      <c r="E49" s="182"/>
      <c r="F49" s="182"/>
      <c r="G49" s="183"/>
    </row>
    <row r="50" spans="2:7" ht="30">
      <c r="B50" s="118" t="s">
        <v>37</v>
      </c>
      <c r="C50" s="41" t="s">
        <v>112</v>
      </c>
      <c r="D50" s="184" t="str" cm="1">
        <f t="array" ref="D50">IF(AND(Instrumento!H38&gt;=1, Instrumento!H38&lt;=4, COUNTIF(retroalimentacion!C14:F14,"&lt;&gt;")&gt;0),INDEX(retroalimentacion!C14:F14,Instrumento!H38),"")</f>
        <v/>
      </c>
      <c r="E50" s="184"/>
      <c r="F50" s="184"/>
      <c r="G50" s="185"/>
    </row>
    <row r="51" spans="2:7" ht="30">
      <c r="B51" s="119"/>
      <c r="C51" s="39" t="s">
        <v>113</v>
      </c>
      <c r="D51" s="180" t="str" cm="1">
        <f t="array" ref="D51">IF(AND(Instrumento!H39&gt;=1, Instrumento!H39&lt;=4, COUNTIF(retroalimentacion!C15:F15,"&lt;&gt;")&gt;0),INDEX(retroalimentacion!C15:F15,Instrumento!H39),"")</f>
        <v/>
      </c>
      <c r="E51" s="180"/>
      <c r="F51" s="180"/>
      <c r="G51" s="181"/>
    </row>
    <row r="52" spans="2:7" ht="30.75" thickBot="1">
      <c r="B52" s="120"/>
      <c r="C52" s="40" t="s">
        <v>114</v>
      </c>
      <c r="D52" s="182" t="str" cm="1">
        <f t="array" ref="D52">IF(AND(Instrumento!H40&gt;=1, Instrumento!H40&lt;=4, COUNTIF(retroalimentacion!C16:F16,"&lt;&gt;")&gt;0),INDEX(retroalimentacion!C16:F16,Instrumento!H40),"")</f>
        <v/>
      </c>
      <c r="E52" s="182"/>
      <c r="F52" s="182"/>
      <c r="G52" s="183"/>
    </row>
    <row r="53" spans="2:7" ht="45">
      <c r="B53" s="118" t="s">
        <v>43</v>
      </c>
      <c r="C53" s="41" t="s">
        <v>115</v>
      </c>
      <c r="D53" s="184" t="str" cm="1">
        <f t="array" ref="D53">IF(AND(Instrumento!H43&gt;=1, Instrumento!H43&lt;=4, COUNTIF(retroalimentacion!C17:F17,"&lt;&gt;")&gt;0),INDEX(retroalimentacion!C17:F17,Instrumento!H43),"")</f>
        <v/>
      </c>
      <c r="E53" s="184"/>
      <c r="F53" s="184"/>
      <c r="G53" s="185"/>
    </row>
    <row r="54" spans="2:7" ht="45">
      <c r="B54" s="119"/>
      <c r="C54" s="39" t="s">
        <v>116</v>
      </c>
      <c r="D54" s="180" t="str" cm="1">
        <f t="array" ref="D54">IF(AND(Instrumento!H44&gt;=1, Instrumento!H44&lt;=4, COUNTIF(retroalimentacion!C18:F18,"&lt;&gt;")&gt;0),INDEX(retroalimentacion!C18:F18,Instrumento!H44),"")</f>
        <v/>
      </c>
      <c r="E54" s="180"/>
      <c r="F54" s="180"/>
      <c r="G54" s="181"/>
    </row>
    <row r="55" spans="2:7" ht="30.75" thickBot="1">
      <c r="B55" s="120"/>
      <c r="C55" s="40" t="s">
        <v>117</v>
      </c>
      <c r="D55" s="182" t="str" cm="1">
        <f t="array" ref="D55">IF(AND(Instrumento!H45&gt;=1, Instrumento!H45&lt;=4, COUNTIF(retroalimentacion!C19:F19,"&lt;&gt;")&gt;0),INDEX(retroalimentacion!C19:F19,Instrumento!H45),"")</f>
        <v/>
      </c>
      <c r="E55" s="182"/>
      <c r="F55" s="182"/>
      <c r="G55" s="183"/>
    </row>
    <row r="56" spans="2:7" ht="30">
      <c r="B56" s="118" t="s">
        <v>50</v>
      </c>
      <c r="C56" s="41" t="s">
        <v>118</v>
      </c>
      <c r="D56" s="184" t="str" cm="1">
        <f t="array" ref="D56">IF(AND(Instrumento!H48&gt;=1, Instrumento!H48&lt;=4, COUNTIF(retroalimentacion!C20:F20,"&lt;&gt;")&gt;0),INDEX(retroalimentacion!C20:F20,Instrumento!H48),"")</f>
        <v/>
      </c>
      <c r="E56" s="184"/>
      <c r="F56" s="184"/>
      <c r="G56" s="185"/>
    </row>
    <row r="57" spans="2:7" ht="30">
      <c r="B57" s="119"/>
      <c r="C57" s="39" t="s">
        <v>119</v>
      </c>
      <c r="D57" s="180" t="str" cm="1">
        <f t="array" ref="D57">IF(AND(Instrumento!H49&gt;=1, Instrumento!H49&lt;=4, COUNTIF(retroalimentacion!C21:F21,"&lt;&gt;")&gt;0),INDEX(retroalimentacion!C21:F21,Instrumento!H49),"")</f>
        <v/>
      </c>
      <c r="E57" s="180"/>
      <c r="F57" s="180"/>
      <c r="G57" s="181"/>
    </row>
    <row r="58" spans="2:7" ht="30.75" thickBot="1">
      <c r="B58" s="120"/>
      <c r="C58" s="40" t="s">
        <v>120</v>
      </c>
      <c r="D58" s="182" t="str" cm="1">
        <f t="array" ref="D58">IF(AND(Instrumento!H50&gt;=1, Instrumento!H50&lt;=4, COUNTIF(retroalimentacion!C22:F22,"&lt;&gt;")&gt;0),INDEX(retroalimentacion!C22:F22,Instrumento!H50),"")</f>
        <v/>
      </c>
      <c r="E58" s="182"/>
      <c r="F58" s="182"/>
      <c r="G58" s="183"/>
    </row>
    <row r="59" spans="2:7" ht="45">
      <c r="B59" s="118" t="s">
        <v>57</v>
      </c>
      <c r="C59" s="41" t="s">
        <v>121</v>
      </c>
      <c r="D59" s="184" t="str" cm="1">
        <f t="array" ref="D59">IF(AND(Instrumento!H53&gt;=1, Instrumento!H53&lt;=4, COUNTIF(retroalimentacion!C23:F23,"&lt;&gt;")&gt;0),INDEX(retroalimentacion!C23:F23,Instrumento!H53),"")</f>
        <v/>
      </c>
      <c r="E59" s="184"/>
      <c r="F59" s="184"/>
      <c r="G59" s="185"/>
    </row>
    <row r="60" spans="2:7" ht="30">
      <c r="B60" s="119"/>
      <c r="C60" s="39" t="s">
        <v>122</v>
      </c>
      <c r="D60" s="180" t="str" cm="1">
        <f t="array" ref="D60">IF(AND(Instrumento!H54&gt;=1, Instrumento!H54&lt;=4, COUNTIF(retroalimentacion!C24:F24,"&lt;&gt;")&gt;0),INDEX(retroalimentacion!C24:F24,Instrumento!H54),"")</f>
        <v/>
      </c>
      <c r="E60" s="180"/>
      <c r="F60" s="180"/>
      <c r="G60" s="181"/>
    </row>
    <row r="61" spans="2:7" ht="30.75" thickBot="1">
      <c r="B61" s="120"/>
      <c r="C61" s="40" t="s">
        <v>123</v>
      </c>
      <c r="D61" s="182" t="str" cm="1">
        <f t="array" ref="D61">IF(AND(Instrumento!H55&gt;=1, Instrumento!H55&lt;=4, COUNTIF(retroalimentacion!C25:F25,"&lt;&gt;")&gt;0),INDEX(retroalimentacion!C25:F25,Instrumento!H55),"")</f>
        <v/>
      </c>
      <c r="E61" s="182"/>
      <c r="F61" s="182"/>
      <c r="G61" s="183"/>
    </row>
    <row r="62" spans="2:7" ht="30">
      <c r="B62" s="118" t="s">
        <v>64</v>
      </c>
      <c r="C62" s="41" t="s">
        <v>124</v>
      </c>
      <c r="D62" s="184" t="str" cm="1">
        <f t="array" ref="D62">IF(AND(Instrumento!H58&gt;=1, Instrumento!H58&lt;=4, COUNTIF(retroalimentacion!C26:F26,"&lt;&gt;")&gt;0),INDEX(retroalimentacion!C26:F26,Instrumento!H58),"")</f>
        <v/>
      </c>
      <c r="E62" s="184"/>
      <c r="F62" s="184"/>
      <c r="G62" s="185"/>
    </row>
    <row r="63" spans="2:7" ht="30">
      <c r="B63" s="119"/>
      <c r="C63" s="39" t="s">
        <v>125</v>
      </c>
      <c r="D63" s="180" t="str" cm="1">
        <f t="array" ref="D63">IF(AND(Instrumento!H59&gt;=1, Instrumento!H59&lt;=4, COUNTIF(retroalimentacion!C27:F27,"&lt;&gt;")&gt;0),INDEX(retroalimentacion!C27:F27,Instrumento!H59),"")</f>
        <v/>
      </c>
      <c r="E63" s="180"/>
      <c r="F63" s="180"/>
      <c r="G63" s="181"/>
    </row>
    <row r="64" spans="2:7" ht="30.75" thickBot="1">
      <c r="B64" s="120"/>
      <c r="C64" s="40" t="s">
        <v>126</v>
      </c>
      <c r="D64" s="182" t="str" cm="1">
        <f t="array" ref="D64">IF(AND(Instrumento!H60&gt;=1, Instrumento!H60&lt;=4, COUNTIF(retroalimentacion!C28:F28,"&lt;&gt;")&gt;0),INDEX(retroalimentacion!C28:F28,Instrumento!H60),"")</f>
        <v/>
      </c>
      <c r="E64" s="182"/>
      <c r="F64" s="182"/>
      <c r="G64" s="183"/>
    </row>
    <row r="65" spans="2:7" ht="30">
      <c r="B65" s="118" t="s">
        <v>71</v>
      </c>
      <c r="C65" s="41" t="s">
        <v>127</v>
      </c>
      <c r="D65" s="184" t="str" cm="1">
        <f t="array" ref="D65">IF(AND(Instrumento!H63&gt;=1, Instrumento!H63&lt;=4, COUNTIF(retroalimentacion!C29:F29,"&lt;&gt;")&gt;0),INDEX(retroalimentacion!C29:F29,Instrumento!H63),"")</f>
        <v/>
      </c>
      <c r="E65" s="184"/>
      <c r="F65" s="184"/>
      <c r="G65" s="185"/>
    </row>
    <row r="66" spans="2:7" ht="30">
      <c r="B66" s="119"/>
      <c r="C66" s="39" t="s">
        <v>128</v>
      </c>
      <c r="D66" s="180" t="str" cm="1">
        <f t="array" ref="D66">IF(AND(Instrumento!H64&gt;=1, Instrumento!H64&lt;=4, COUNTIF(retroalimentacion!C30:F30,"&lt;&gt;")&gt;0),INDEX(retroalimentacion!C30:F30,Instrumento!H64),"")</f>
        <v/>
      </c>
      <c r="E66" s="180"/>
      <c r="F66" s="180"/>
      <c r="G66" s="181"/>
    </row>
    <row r="67" spans="2:7" ht="30.75" customHeight="1" thickBot="1">
      <c r="B67" s="120"/>
      <c r="C67" s="40" t="s">
        <v>129</v>
      </c>
      <c r="D67" s="182" t="str" cm="1">
        <f t="array" ref="D67">IF(AND(Instrumento!H65&gt;=1, Instrumento!H65&lt;=4, COUNTIF(retroalimentacion!C31:F31,"&lt;&gt;")&gt;0),INDEX(retroalimentacion!C31:F31,Instrumento!H65),"")</f>
        <v/>
      </c>
      <c r="E67" s="182"/>
      <c r="F67" s="182"/>
      <c r="G67" s="183"/>
    </row>
    <row r="68" spans="2:7"/>
    <row r="69" spans="2:7" ht="15" customHeight="1">
      <c r="B69" s="4" t="s">
        <v>130</v>
      </c>
      <c r="C69" s="34">
        <f>MatrizCruzada!$C$32</f>
        <v>0</v>
      </c>
      <c r="D69" s="42" t="s">
        <v>131</v>
      </c>
      <c r="E69" s="42"/>
    </row>
    <row r="70" spans="2:7" ht="15" customHeight="1">
      <c r="B70" s="4" t="s">
        <v>132</v>
      </c>
      <c r="C70" s="34">
        <f>MatrizCruzada!$D$32</f>
        <v>0</v>
      </c>
      <c r="D70" s="42" t="s">
        <v>133</v>
      </c>
      <c r="E70" s="42"/>
    </row>
    <row r="71" spans="2:7" ht="15" customHeight="1">
      <c r="B71" s="4" t="s">
        <v>134</v>
      </c>
      <c r="C71" s="34">
        <f>MatrizCruzada!$E$32</f>
        <v>0</v>
      </c>
      <c r="D71" s="42" t="s">
        <v>135</v>
      </c>
      <c r="E71" s="42"/>
    </row>
    <row r="72" spans="2:7" ht="15" customHeight="1">
      <c r="B72" s="4" t="s">
        <v>136</v>
      </c>
      <c r="C72" s="34">
        <f>MatrizCruzada!$F$32</f>
        <v>0</v>
      </c>
      <c r="D72" s="42" t="s">
        <v>137</v>
      </c>
      <c r="E72" s="42"/>
    </row>
    <row r="73" spans="2:7" ht="15" customHeight="1">
      <c r="B73" s="4" t="s">
        <v>138</v>
      </c>
      <c r="C73" s="34">
        <f>MatrizCruzada!$G$32</f>
        <v>0</v>
      </c>
      <c r="D73" s="42" t="s">
        <v>139</v>
      </c>
      <c r="E73" s="42"/>
    </row>
    <row r="74" spans="2:7" ht="15" customHeight="1">
      <c r="B74" s="4" t="s">
        <v>140</v>
      </c>
      <c r="C74" s="34">
        <f>MatrizCruzada!$H$32</f>
        <v>0</v>
      </c>
      <c r="D74" s="42" t="s">
        <v>141</v>
      </c>
      <c r="E74" s="42"/>
    </row>
    <row r="75" spans="2:7" ht="15" customHeight="1">
      <c r="B75" s="4" t="s">
        <v>932</v>
      </c>
      <c r="C75" s="34">
        <f>MatrizCruzada!$I$32</f>
        <v>0</v>
      </c>
      <c r="D75" s="42" t="s">
        <v>143</v>
      </c>
      <c r="E75" s="42"/>
    </row>
    <row r="76" spans="2:7" ht="15" customHeight="1">
      <c r="B76" s="4" t="s">
        <v>144</v>
      </c>
      <c r="C76" s="34">
        <f>MatrizCruzada!$J$32</f>
        <v>0</v>
      </c>
      <c r="D76" s="42" t="s">
        <v>145</v>
      </c>
      <c r="E76" s="42"/>
    </row>
    <row r="77" spans="2:7" ht="15" customHeight="1">
      <c r="B77" s="4" t="s">
        <v>146</v>
      </c>
      <c r="C77" s="34">
        <f>MatrizCruzada!$K$32</f>
        <v>0</v>
      </c>
      <c r="D77" s="42" t="s">
        <v>147</v>
      </c>
      <c r="E77" s="42"/>
    </row>
    <row r="78" spans="2:7" ht="15" customHeight="1">
      <c r="B78" s="4" t="s">
        <v>933</v>
      </c>
      <c r="C78" s="34">
        <f>MatrizCruzada!$L$32</f>
        <v>0</v>
      </c>
      <c r="D78" s="42" t="s">
        <v>149</v>
      </c>
      <c r="E78" s="42"/>
    </row>
    <row r="79" spans="2:7" ht="15" customHeight="1">
      <c r="B79" s="4" t="s">
        <v>150</v>
      </c>
      <c r="C79" s="34">
        <f>MatrizCruzada!$M$32</f>
        <v>0</v>
      </c>
      <c r="D79" s="42" t="s">
        <v>151</v>
      </c>
      <c r="E79" s="42"/>
    </row>
    <row r="80" spans="2:7" ht="12" customHeight="1">
      <c r="C80" s="34">
        <f>AVERAGE(C69:C79)</f>
        <v>0</v>
      </c>
    </row>
    <row r="81" spans="2:7" ht="12" customHeight="1">
      <c r="B81" s="4" t="s">
        <v>150</v>
      </c>
      <c r="C81" s="34">
        <f>MatrizCruzada!$M$32</f>
        <v>0</v>
      </c>
    </row>
    <row r="82" spans="2:7" ht="12" customHeight="1">
      <c r="B82" s="4" t="s">
        <v>148</v>
      </c>
      <c r="C82" s="34">
        <f>MatrizCruzada!$L$32</f>
        <v>0</v>
      </c>
    </row>
    <row r="83" spans="2:7" ht="12" customHeight="1">
      <c r="B83" s="4" t="s">
        <v>146</v>
      </c>
      <c r="C83" s="34">
        <f>MatrizCruzada!$K$32</f>
        <v>0</v>
      </c>
    </row>
    <row r="84" spans="2:7" ht="12" customHeight="1">
      <c r="B84" s="4" t="s">
        <v>144</v>
      </c>
      <c r="C84" s="34">
        <f>MatrizCruzada!$J$32</f>
        <v>0</v>
      </c>
    </row>
    <row r="85" spans="2:7" ht="12" customHeight="1">
      <c r="B85" s="4" t="s">
        <v>932</v>
      </c>
      <c r="C85" s="34">
        <f>MatrizCruzada!$I$32</f>
        <v>0</v>
      </c>
    </row>
    <row r="86" spans="2:7" ht="12" customHeight="1">
      <c r="B86" s="4" t="s">
        <v>140</v>
      </c>
      <c r="C86" s="34">
        <f>MatrizCruzada!$H$32</f>
        <v>0</v>
      </c>
    </row>
    <row r="87" spans="2:7" ht="12" customHeight="1">
      <c r="B87" s="4" t="s">
        <v>138</v>
      </c>
      <c r="C87" s="34">
        <f>MatrizCruzada!$G$32</f>
        <v>0</v>
      </c>
    </row>
    <row r="88" spans="2:7" ht="12" customHeight="1">
      <c r="B88" s="4" t="s">
        <v>136</v>
      </c>
      <c r="C88" s="34">
        <f>MatrizCruzada!$F$32</f>
        <v>0</v>
      </c>
    </row>
    <row r="89" spans="2:7" ht="12" customHeight="1">
      <c r="B89" s="4" t="s">
        <v>134</v>
      </c>
      <c r="C89" s="34">
        <f>MatrizCruzada!$E$32</f>
        <v>0</v>
      </c>
    </row>
    <row r="90" spans="2:7" ht="12" customHeight="1">
      <c r="B90" s="4" t="s">
        <v>132</v>
      </c>
      <c r="C90" s="34">
        <f>MatrizCruzada!$D$32</f>
        <v>0</v>
      </c>
    </row>
    <row r="91" spans="2:7" ht="12" customHeight="1">
      <c r="B91" s="4" t="s">
        <v>130</v>
      </c>
      <c r="C91" s="34">
        <f>MatrizCruzada!$C$32</f>
        <v>0</v>
      </c>
    </row>
    <row r="92" spans="2:7"/>
    <row r="93" spans="2:7" ht="15.75">
      <c r="B93" s="175" t="s">
        <v>152</v>
      </c>
      <c r="C93" s="175"/>
      <c r="D93" s="175"/>
      <c r="E93" s="175"/>
      <c r="F93" s="175"/>
      <c r="G93" s="175"/>
    </row>
    <row r="94" spans="2:7" ht="408.95" customHeight="1">
      <c r="B94" s="176" t="str">
        <f>IF(C79&gt;0,IF(C69&lt;=3,D69&amp;CHAR(10)&amp;CHAR(10),"")&amp;IF(C70&lt;=3,D70&amp;CHAR(10)&amp;CHAR(10),"")&amp;IF(C71&lt;=3,D71&amp;CHAR(10)&amp;CHAR(10),"")&amp;IF(C72&lt;=3,D72&amp;CHAR(10)&amp;CHAR(10),"")&amp;IF(C73&lt;=3,D73&amp;CHAR(10)&amp;CHAR(10),"")&amp;IF(C74&lt;=3,D74&amp;CHAR(10)&amp;CHAR(10),"")&amp;IF(C75&lt;=3,D75&amp;CHAR(10)&amp;CHAR(10),"")&amp;IF(C76&lt;=3,D76&amp;CHAR(10)&amp;CHAR(10),"")&amp;IF(C77&lt;=3,D77&amp;CHAR(10)&amp;CHAR(10),"")&amp;IF(C78&lt;=3,D78&amp;CHAR(10)&amp;CHAR(10),"")&amp;IF(C79&lt;=3,D79&amp;CHAR(10)&amp;CHAR(10),""),"")</f>
        <v/>
      </c>
      <c r="C94" s="176"/>
      <c r="D94" s="176"/>
      <c r="E94" s="176"/>
      <c r="F94" s="176"/>
      <c r="G94" s="176"/>
    </row>
    <row r="95" spans="2:7"/>
    <row r="96" spans="2:7" ht="15.75">
      <c r="B96" s="177" t="s">
        <v>153</v>
      </c>
      <c r="C96" s="178"/>
      <c r="D96" s="178"/>
      <c r="E96" s="178"/>
      <c r="F96" s="178"/>
      <c r="G96" s="179"/>
    </row>
    <row r="97" spans="2:10" ht="18.95" customHeight="1">
      <c r="B97" s="169" t="str">
        <f ca="1">IFERROR(IF(Instrumento!G70&gt;1095,CONCATENATE(J97,C9,", ",J98,Instrumento!C71,J99,TEXT(Instrumento!F70,"[$-C0A]dd"" de ""mmmm"" de ""aaaa"),J100),CONCATENATE(J97,C9,", ",J98,Instrumento!C71,J99,TEXT(Instrumento!F70,"[$-C0A]dd"" de ""mmmm"" de ""aaaa"),J101)),"")</f>
        <v/>
      </c>
      <c r="C97" s="170"/>
      <c r="D97" s="170"/>
      <c r="E97" s="170"/>
      <c r="F97" s="170"/>
      <c r="G97" s="171"/>
      <c r="J97" s="43" t="s">
        <v>154</v>
      </c>
    </row>
    <row r="98" spans="2:10" ht="18.95" customHeight="1">
      <c r="B98" s="169"/>
      <c r="C98" s="170"/>
      <c r="D98" s="170"/>
      <c r="E98" s="170"/>
      <c r="F98" s="170"/>
      <c r="G98" s="171"/>
      <c r="J98" s="43" t="s">
        <v>155</v>
      </c>
    </row>
    <row r="99" spans="2:10" ht="18.95" customHeight="1">
      <c r="B99" s="172"/>
      <c r="C99" s="173"/>
      <c r="D99" s="173"/>
      <c r="E99" s="173"/>
      <c r="F99" s="173"/>
      <c r="G99" s="174"/>
      <c r="J99" s="43" t="s">
        <v>156</v>
      </c>
    </row>
    <row r="100" spans="2:10">
      <c r="J100" s="43" t="s">
        <v>157</v>
      </c>
    </row>
    <row r="101" spans="2:10" ht="15.75">
      <c r="B101" s="161" t="s">
        <v>158</v>
      </c>
      <c r="C101" s="161"/>
      <c r="D101" s="161"/>
      <c r="E101" s="161"/>
      <c r="F101" s="161"/>
      <c r="G101" s="161"/>
      <c r="J101" s="43" t="s">
        <v>159</v>
      </c>
    </row>
    <row r="102" spans="2:10" ht="15.75">
      <c r="B102" s="161" t="s">
        <v>160</v>
      </c>
      <c r="C102" s="161"/>
      <c r="D102" s="161"/>
      <c r="E102" s="161"/>
      <c r="F102" s="161"/>
      <c r="G102" s="161"/>
    </row>
    <row r="103" spans="2:10" ht="15.75">
      <c r="B103" s="161" t="s">
        <v>161</v>
      </c>
      <c r="C103" s="161"/>
      <c r="D103" s="161"/>
      <c r="E103" s="161"/>
      <c r="F103" s="161"/>
      <c r="G103" s="161"/>
    </row>
    <row r="104" spans="2:10"/>
  </sheetData>
  <sheetProtection algorithmName="SHA-512" hashValue="HTgxgBZP7WlgL283JjgwQWN57c11AMtROGQWpGU/ZMUAnnZw3jBXQZyN8yPg21tkfDqOq9NnRjzmJeeIaeP02w==" saltValue="vvyJKBPDOBIbbXEHBjDlig==" spinCount="100000" sheet="1" objects="1" scenarios="1" selectLockedCells="1"/>
  <sortState xmlns:xlrd2="http://schemas.microsoft.com/office/spreadsheetml/2017/richdata2" ref="B54:D64">
    <sortCondition ref="B54"/>
  </sortState>
  <mergeCells count="64">
    <mergeCell ref="F2:G2"/>
    <mergeCell ref="F3:G3"/>
    <mergeCell ref="F4:G4"/>
    <mergeCell ref="F5:G5"/>
    <mergeCell ref="F7:G7"/>
    <mergeCell ref="C8:D8"/>
    <mergeCell ref="F8:G8"/>
    <mergeCell ref="C9:D9"/>
    <mergeCell ref="F9:G9"/>
    <mergeCell ref="B11:G11"/>
    <mergeCell ref="B12:G12"/>
    <mergeCell ref="F29:G29"/>
    <mergeCell ref="B36:G36"/>
    <mergeCell ref="D37:G37"/>
    <mergeCell ref="D38:G38"/>
    <mergeCell ref="D39:G39"/>
    <mergeCell ref="D40:G40"/>
    <mergeCell ref="D41:G41"/>
    <mergeCell ref="D42:G42"/>
    <mergeCell ref="D43:G43"/>
    <mergeCell ref="D44:G44"/>
    <mergeCell ref="D45:G45"/>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B94:G94"/>
    <mergeCell ref="B96:G96"/>
    <mergeCell ref="B101:G101"/>
    <mergeCell ref="B102:G102"/>
    <mergeCell ref="D63:G63"/>
    <mergeCell ref="D64:G64"/>
    <mergeCell ref="D65:G65"/>
    <mergeCell ref="D66:G66"/>
    <mergeCell ref="D67:G67"/>
    <mergeCell ref="B103:G103"/>
    <mergeCell ref="B2:B5"/>
    <mergeCell ref="B38:B40"/>
    <mergeCell ref="B41:B43"/>
    <mergeCell ref="B44:B46"/>
    <mergeCell ref="B47:B49"/>
    <mergeCell ref="B50:B52"/>
    <mergeCell ref="B53:B55"/>
    <mergeCell ref="B56:B58"/>
    <mergeCell ref="B59:B61"/>
    <mergeCell ref="B62:B64"/>
    <mergeCell ref="B65:B67"/>
    <mergeCell ref="C2:D3"/>
    <mergeCell ref="C4:D5"/>
    <mergeCell ref="B97:G99"/>
    <mergeCell ref="B93:G93"/>
  </mergeCells>
  <pageMargins left="0.75" right="0.75" top="1" bottom="1" header="0.5" footer="0.5"/>
  <pageSetup scale="5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9" id="{00000000-000E-0000-0100-000021000000}">
            <xm:f>Instrumento!H18=1</xm:f>
            <x14:dxf>
              <fill>
                <patternFill patternType="solid">
                  <bgColor rgb="FFFF7373"/>
                </patternFill>
              </fill>
            </x14:dxf>
          </x14:cfRule>
          <x14:cfRule type="expression" priority="74" id="{00000000-000E-0000-0100-000026000000}">
            <xm:f>Instrumento!$H18=4</xm:f>
            <x14:dxf>
              <fill>
                <patternFill patternType="solid">
                  <bgColor rgb="FFB2D983"/>
                </patternFill>
              </fill>
            </x14:dxf>
          </x14:cfRule>
          <x14:cfRule type="expression" priority="75" id="{00000000-000E-0000-0100-000027000000}">
            <xm:f>Instrumento!$H18=3</xm:f>
            <x14:dxf>
              <fill>
                <patternFill patternType="solid">
                  <bgColor rgb="FFFFEB09"/>
                </patternFill>
              </fill>
            </x14:dxf>
          </x14:cfRule>
          <x14:cfRule type="expression" priority="76" id="{00000000-000E-0000-0100-000028000000}">
            <xm:f>Instrumento!$H18=2</xm:f>
            <x14:dxf>
              <fill>
                <patternFill patternType="solid">
                  <bgColor rgb="FFFFC000"/>
                </patternFill>
              </fill>
            </x14:dxf>
          </x14:cfRule>
          <xm:sqref>D38:G40</xm:sqref>
        </x14:conditionalFormatting>
        <x14:conditionalFormatting xmlns:xm="http://schemas.microsoft.com/office/excel/2006/main">
          <x14:cfRule type="expression" priority="33" id="{3674AF86-DE8B-4589-BD9A-742F811B8FF3}">
            <xm:f>Instrumento!H23=1</xm:f>
            <x14:dxf>
              <fill>
                <patternFill patternType="solid">
                  <bgColor rgb="FFFF7373"/>
                </patternFill>
              </fill>
            </x14:dxf>
          </x14:cfRule>
          <x14:cfRule type="expression" priority="34" id="{E6D69461-29BB-4D53-90E8-78929E8D0397}">
            <xm:f>Instrumento!$H23=4</xm:f>
            <x14:dxf>
              <fill>
                <patternFill patternType="solid">
                  <bgColor rgb="FFB2D983"/>
                </patternFill>
              </fill>
            </x14:dxf>
          </x14:cfRule>
          <x14:cfRule type="expression" priority="35" id="{304AF6C1-33B9-412C-A0CC-2B7361D0FCAE}">
            <xm:f>Instrumento!$H23=3</xm:f>
            <x14:dxf>
              <fill>
                <patternFill patternType="solid">
                  <bgColor rgb="FFFFEB09"/>
                </patternFill>
              </fill>
            </x14:dxf>
          </x14:cfRule>
          <x14:cfRule type="expression" priority="36" id="{B6CB97C6-94C4-489E-B061-51CC3EE1B197}">
            <xm:f>Instrumento!$H23=2</xm:f>
            <x14:dxf>
              <fill>
                <patternFill patternType="solid">
                  <bgColor rgb="FFFFC000"/>
                </patternFill>
              </fill>
            </x14:dxf>
          </x14:cfRule>
          <xm:sqref>D41:G43</xm:sqref>
        </x14:conditionalFormatting>
        <x14:conditionalFormatting xmlns:xm="http://schemas.microsoft.com/office/excel/2006/main">
          <x14:cfRule type="expression" priority="29" id="{988F1997-5970-4514-B243-8C516C3467BF}">
            <xm:f>Instrumento!H28=1</xm:f>
            <x14:dxf>
              <fill>
                <patternFill patternType="solid">
                  <bgColor rgb="FFFF7373"/>
                </patternFill>
              </fill>
            </x14:dxf>
          </x14:cfRule>
          <x14:cfRule type="expression" priority="30" id="{31AC01F0-303C-40D3-B3A8-4951459835CA}">
            <xm:f>Instrumento!$H28=4</xm:f>
            <x14:dxf>
              <fill>
                <patternFill patternType="solid">
                  <bgColor rgb="FFB2D983"/>
                </patternFill>
              </fill>
            </x14:dxf>
          </x14:cfRule>
          <x14:cfRule type="expression" priority="31" id="{18B7D16B-6239-4B10-9C9E-5664089F8CE1}">
            <xm:f>Instrumento!$H28=3</xm:f>
            <x14:dxf>
              <fill>
                <patternFill patternType="solid">
                  <bgColor rgb="FFFFEB09"/>
                </patternFill>
              </fill>
            </x14:dxf>
          </x14:cfRule>
          <x14:cfRule type="expression" priority="32" id="{3632443A-30E1-4A77-B2BC-02B9024750D1}">
            <xm:f>Instrumento!$H28=2</xm:f>
            <x14:dxf>
              <fill>
                <patternFill patternType="solid">
                  <bgColor rgb="FFFFC000"/>
                </patternFill>
              </fill>
            </x14:dxf>
          </x14:cfRule>
          <xm:sqref>D44:G46</xm:sqref>
        </x14:conditionalFormatting>
        <x14:conditionalFormatting xmlns:xm="http://schemas.microsoft.com/office/excel/2006/main">
          <x14:cfRule type="expression" priority="25" id="{B3347FB2-4B72-4B40-B2E8-D27BAAD1A28E}">
            <xm:f>Instrumento!H33=1</xm:f>
            <x14:dxf>
              <fill>
                <patternFill patternType="solid">
                  <bgColor rgb="FFFF7373"/>
                </patternFill>
              </fill>
            </x14:dxf>
          </x14:cfRule>
          <x14:cfRule type="expression" priority="26" id="{5FC7BF7C-ADE2-4695-B4FD-8A7078D0A327}">
            <xm:f>Instrumento!$H33=4</xm:f>
            <x14:dxf>
              <fill>
                <patternFill patternType="solid">
                  <bgColor rgb="FFB2D983"/>
                </patternFill>
              </fill>
            </x14:dxf>
          </x14:cfRule>
          <x14:cfRule type="expression" priority="27" id="{2EA0EDD3-D970-45A0-BCE3-663001B251F0}">
            <xm:f>Instrumento!$H33=3</xm:f>
            <x14:dxf>
              <fill>
                <patternFill patternType="solid">
                  <bgColor rgb="FFFFEB09"/>
                </patternFill>
              </fill>
            </x14:dxf>
          </x14:cfRule>
          <x14:cfRule type="expression" priority="28" id="{F0900CAB-99D7-4D08-9C49-A1E8D81BE2A0}">
            <xm:f>Instrumento!$H33=2</xm:f>
            <x14:dxf>
              <fill>
                <patternFill patternType="solid">
                  <bgColor rgb="FFFFC000"/>
                </patternFill>
              </fill>
            </x14:dxf>
          </x14:cfRule>
          <xm:sqref>D47:G49</xm:sqref>
        </x14:conditionalFormatting>
        <x14:conditionalFormatting xmlns:xm="http://schemas.microsoft.com/office/excel/2006/main">
          <x14:cfRule type="expression" priority="21" id="{4EE46626-A930-4D9E-849F-09005E67EB7D}">
            <xm:f>Instrumento!H38=1</xm:f>
            <x14:dxf>
              <fill>
                <patternFill patternType="solid">
                  <bgColor rgb="FFFF7373"/>
                </patternFill>
              </fill>
            </x14:dxf>
          </x14:cfRule>
          <x14:cfRule type="expression" priority="22" id="{D3476240-75CC-4CC5-8F87-2EB87A9492E1}">
            <xm:f>Instrumento!$H38=4</xm:f>
            <x14:dxf>
              <fill>
                <patternFill patternType="solid">
                  <bgColor rgb="FFB2D983"/>
                </patternFill>
              </fill>
            </x14:dxf>
          </x14:cfRule>
          <x14:cfRule type="expression" priority="23" id="{6F238C0C-FDE2-4FC0-9AAC-663432ADD4BE}">
            <xm:f>Instrumento!$H38=3</xm:f>
            <x14:dxf>
              <fill>
                <patternFill patternType="solid">
                  <bgColor rgb="FFFFEB09"/>
                </patternFill>
              </fill>
            </x14:dxf>
          </x14:cfRule>
          <x14:cfRule type="expression" priority="24" id="{72B1FE4F-9FDF-4D33-A0AE-0B9534E9289F}">
            <xm:f>Instrumento!$H38=2</xm:f>
            <x14:dxf>
              <fill>
                <patternFill patternType="solid">
                  <bgColor rgb="FFFFC000"/>
                </patternFill>
              </fill>
            </x14:dxf>
          </x14:cfRule>
          <xm:sqref>D50:G52</xm:sqref>
        </x14:conditionalFormatting>
        <x14:conditionalFormatting xmlns:xm="http://schemas.microsoft.com/office/excel/2006/main">
          <x14:cfRule type="expression" priority="17" id="{66B76717-3800-4B39-9825-9A7BA5A7B9FC}">
            <xm:f>Instrumento!H43=1</xm:f>
            <x14:dxf>
              <fill>
                <patternFill patternType="solid">
                  <bgColor rgb="FFFF7373"/>
                </patternFill>
              </fill>
            </x14:dxf>
          </x14:cfRule>
          <x14:cfRule type="expression" priority="18" id="{F97166FD-0CFF-4F48-B3C1-96E3E9B2AAF7}">
            <xm:f>Instrumento!$H43=4</xm:f>
            <x14:dxf>
              <fill>
                <patternFill patternType="solid">
                  <bgColor rgb="FFB2D983"/>
                </patternFill>
              </fill>
            </x14:dxf>
          </x14:cfRule>
          <x14:cfRule type="expression" priority="19" id="{BAC31B5B-0E7F-4070-BD11-F223530A7C03}">
            <xm:f>Instrumento!$H43=3</xm:f>
            <x14:dxf>
              <fill>
                <patternFill patternType="solid">
                  <bgColor rgb="FFFFEB09"/>
                </patternFill>
              </fill>
            </x14:dxf>
          </x14:cfRule>
          <x14:cfRule type="expression" priority="20" id="{F0FC8C54-831B-4E00-A7E5-D1E1E87E7847}">
            <xm:f>Instrumento!$H43=2</xm:f>
            <x14:dxf>
              <fill>
                <patternFill patternType="solid">
                  <bgColor rgb="FFFFC000"/>
                </patternFill>
              </fill>
            </x14:dxf>
          </x14:cfRule>
          <xm:sqref>D53:G55</xm:sqref>
        </x14:conditionalFormatting>
        <x14:conditionalFormatting xmlns:xm="http://schemas.microsoft.com/office/excel/2006/main">
          <x14:cfRule type="expression" priority="13" id="{68BA3EFD-0487-48D9-939E-36F4BD9C2776}">
            <xm:f>Instrumento!H48=1</xm:f>
            <x14:dxf>
              <fill>
                <patternFill patternType="solid">
                  <bgColor rgb="FFFF7373"/>
                </patternFill>
              </fill>
            </x14:dxf>
          </x14:cfRule>
          <x14:cfRule type="expression" priority="14" id="{1390A381-1B53-44DF-A94D-F6968D0BC4F4}">
            <xm:f>Instrumento!$H48=4</xm:f>
            <x14:dxf>
              <fill>
                <patternFill patternType="solid">
                  <bgColor rgb="FFB2D983"/>
                </patternFill>
              </fill>
            </x14:dxf>
          </x14:cfRule>
          <x14:cfRule type="expression" priority="15" id="{1BFD2B62-AAE7-4FF7-B7D4-E0790893CEAB}">
            <xm:f>Instrumento!$H48=3</xm:f>
            <x14:dxf>
              <fill>
                <patternFill patternType="solid">
                  <bgColor rgb="FFFFEB09"/>
                </patternFill>
              </fill>
            </x14:dxf>
          </x14:cfRule>
          <x14:cfRule type="expression" priority="16" id="{7D260A43-54E6-47B4-A906-0926A2696DDF}">
            <xm:f>Instrumento!$H48=2</xm:f>
            <x14:dxf>
              <fill>
                <patternFill patternType="solid">
                  <bgColor rgb="FFFFC000"/>
                </patternFill>
              </fill>
            </x14:dxf>
          </x14:cfRule>
          <xm:sqref>D56:G58</xm:sqref>
        </x14:conditionalFormatting>
        <x14:conditionalFormatting xmlns:xm="http://schemas.microsoft.com/office/excel/2006/main">
          <x14:cfRule type="expression" priority="9" id="{8C16BCE5-9C5B-4567-B377-BFD95081C87A}">
            <xm:f>Instrumento!H53=1</xm:f>
            <x14:dxf>
              <fill>
                <patternFill patternType="solid">
                  <bgColor rgb="FFFF7373"/>
                </patternFill>
              </fill>
            </x14:dxf>
          </x14:cfRule>
          <x14:cfRule type="expression" priority="10" id="{6A15E2F8-4E63-476C-8A6B-178F672C0583}">
            <xm:f>Instrumento!$H53=4</xm:f>
            <x14:dxf>
              <fill>
                <patternFill patternType="solid">
                  <bgColor rgb="FFB2D983"/>
                </patternFill>
              </fill>
            </x14:dxf>
          </x14:cfRule>
          <x14:cfRule type="expression" priority="11" id="{443EB574-B14A-4C05-922A-BB4CEC3462CB}">
            <xm:f>Instrumento!$H53=3</xm:f>
            <x14:dxf>
              <fill>
                <patternFill patternType="solid">
                  <bgColor rgb="FFFFEB09"/>
                </patternFill>
              </fill>
            </x14:dxf>
          </x14:cfRule>
          <x14:cfRule type="expression" priority="12" id="{5DCC2E1C-4AC3-40CE-BA51-DDC8C23EBBFA}">
            <xm:f>Instrumento!$H53=2</xm:f>
            <x14:dxf>
              <fill>
                <patternFill patternType="solid">
                  <bgColor rgb="FFFFC000"/>
                </patternFill>
              </fill>
            </x14:dxf>
          </x14:cfRule>
          <xm:sqref>D59:G61</xm:sqref>
        </x14:conditionalFormatting>
        <x14:conditionalFormatting xmlns:xm="http://schemas.microsoft.com/office/excel/2006/main">
          <x14:cfRule type="expression" priority="5" id="{7FB366F4-7123-44BB-B03F-6ABB57EACD5E}">
            <xm:f>Instrumento!H58=1</xm:f>
            <x14:dxf>
              <fill>
                <patternFill patternType="solid">
                  <bgColor rgb="FFFF7373"/>
                </patternFill>
              </fill>
            </x14:dxf>
          </x14:cfRule>
          <x14:cfRule type="expression" priority="6" id="{8BBA3A65-BD35-40E4-BA2C-159616849DFD}">
            <xm:f>Instrumento!$H58=4</xm:f>
            <x14:dxf>
              <fill>
                <patternFill patternType="solid">
                  <bgColor rgb="FFB2D983"/>
                </patternFill>
              </fill>
            </x14:dxf>
          </x14:cfRule>
          <x14:cfRule type="expression" priority="7" id="{6ED3237D-51D8-4301-A714-538F32C39AA3}">
            <xm:f>Instrumento!$H58=3</xm:f>
            <x14:dxf>
              <fill>
                <patternFill patternType="solid">
                  <bgColor rgb="FFFFEB09"/>
                </patternFill>
              </fill>
            </x14:dxf>
          </x14:cfRule>
          <x14:cfRule type="expression" priority="8" id="{A35C6CD3-D426-4C67-928C-99F97C9DA34F}">
            <xm:f>Instrumento!$H58=2</xm:f>
            <x14:dxf>
              <fill>
                <patternFill patternType="solid">
                  <bgColor rgb="FFFFC000"/>
                </patternFill>
              </fill>
            </x14:dxf>
          </x14:cfRule>
          <xm:sqref>D62:G64</xm:sqref>
        </x14:conditionalFormatting>
        <x14:conditionalFormatting xmlns:xm="http://schemas.microsoft.com/office/excel/2006/main">
          <x14:cfRule type="expression" priority="1" id="{2B7CE48B-10EA-4D8B-ACB5-9E2A491C85E8}">
            <xm:f>Instrumento!H63=1</xm:f>
            <x14:dxf>
              <fill>
                <patternFill patternType="solid">
                  <bgColor rgb="FFFF7373"/>
                </patternFill>
              </fill>
            </x14:dxf>
          </x14:cfRule>
          <x14:cfRule type="expression" priority="2" id="{30D7C258-C0DD-4C35-A937-CFAFD299D85A}">
            <xm:f>Instrumento!$H63=4</xm:f>
            <x14:dxf>
              <fill>
                <patternFill patternType="solid">
                  <bgColor rgb="FFB2D983"/>
                </patternFill>
              </fill>
            </x14:dxf>
          </x14:cfRule>
          <x14:cfRule type="expression" priority="3" id="{FE5C0233-FE52-4CE1-87B9-F5272611F9E4}">
            <xm:f>Instrumento!$H63=3</xm:f>
            <x14:dxf>
              <fill>
                <patternFill patternType="solid">
                  <bgColor rgb="FFFFEB09"/>
                </patternFill>
              </fill>
            </x14:dxf>
          </x14:cfRule>
          <x14:cfRule type="expression" priority="4" id="{D20F90ED-7024-46ED-8051-D8EDFD002C2E}">
            <xm:f>Instrumento!$H63=2</xm:f>
            <x14:dxf>
              <fill>
                <patternFill patternType="solid">
                  <bgColor rgb="FFFFC000"/>
                </patternFill>
              </fill>
            </x14:dxf>
          </x14:cfRule>
          <xm:sqref>D65:G67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workbookViewId="0">
      <selection activeCell="J1" sqref="J1"/>
    </sheetView>
  </sheetViews>
  <sheetFormatPr baseColWidth="10" defaultColWidth="9.140625" defaultRowHeight="12.75"/>
  <cols>
    <col min="1" max="1" width="15" customWidth="1"/>
    <col min="2" max="2" width="17.5703125" customWidth="1"/>
    <col min="3" max="3" width="54.140625" customWidth="1"/>
    <col min="4" max="4" width="21.7109375" customWidth="1"/>
    <col min="5" max="5" width="24" customWidth="1"/>
    <col min="6" max="7" width="17.42578125" customWidth="1"/>
    <col min="9" max="9" width="9.5703125" customWidth="1"/>
  </cols>
  <sheetData>
    <row r="1" spans="1:9">
      <c r="A1" s="29" t="s">
        <v>162</v>
      </c>
      <c r="B1" s="29" t="s">
        <v>4</v>
      </c>
      <c r="C1" s="29" t="s">
        <v>163</v>
      </c>
      <c r="D1" s="29" t="s">
        <v>164</v>
      </c>
      <c r="E1" s="29" t="s">
        <v>79</v>
      </c>
      <c r="F1" s="29" t="s">
        <v>165</v>
      </c>
      <c r="G1" s="29" t="s">
        <v>166</v>
      </c>
      <c r="H1" s="29" t="s">
        <v>167</v>
      </c>
      <c r="I1" s="29" t="s">
        <v>91</v>
      </c>
    </row>
    <row r="2" spans="1:9">
      <c r="A2">
        <f>Instrumento!$F$9</f>
        <v>0</v>
      </c>
      <c r="B2">
        <f>Instrumento!$F$8</f>
        <v>0</v>
      </c>
      <c r="C2">
        <f>Instrumento!$F$9</f>
        <v>0</v>
      </c>
      <c r="D2" t="e">
        <f>Instrumento!$H$9</f>
        <v>#N/A</v>
      </c>
      <c r="E2">
        <f>Instrumento!$C$68</f>
        <v>0</v>
      </c>
      <c r="F2">
        <f>Instrumento!$C$70</f>
        <v>0</v>
      </c>
      <c r="G2">
        <f>Instrumento!$C$71</f>
        <v>0</v>
      </c>
      <c r="H2" t="s">
        <v>11</v>
      </c>
      <c r="I2">
        <f>Instrumento!H18</f>
        <v>0</v>
      </c>
    </row>
    <row r="3" spans="1:9">
      <c r="A3">
        <f>Instrumento!$F$9</f>
        <v>0</v>
      </c>
      <c r="B3">
        <f>Instrumento!$F$8</f>
        <v>0</v>
      </c>
      <c r="C3">
        <f>Instrumento!$F$9</f>
        <v>0</v>
      </c>
      <c r="D3" t="e">
        <f>Instrumento!$H$9</f>
        <v>#N/A</v>
      </c>
      <c r="E3">
        <f>Instrumento!$C$68</f>
        <v>0</v>
      </c>
      <c r="F3">
        <f>Instrumento!$C$70</f>
        <v>0</v>
      </c>
      <c r="G3">
        <f>Instrumento!$C$71</f>
        <v>0</v>
      </c>
      <c r="H3" t="s">
        <v>13</v>
      </c>
      <c r="I3">
        <f>Instrumento!H19</f>
        <v>0</v>
      </c>
    </row>
    <row r="4" spans="1:9">
      <c r="A4">
        <f>Instrumento!$F$9</f>
        <v>0</v>
      </c>
      <c r="B4">
        <f>Instrumento!$F$8</f>
        <v>0</v>
      </c>
      <c r="C4">
        <f>Instrumento!$F$9</f>
        <v>0</v>
      </c>
      <c r="D4" t="e">
        <f>Instrumento!$H$9</f>
        <v>#N/A</v>
      </c>
      <c r="E4">
        <f>Instrumento!$C$68</f>
        <v>0</v>
      </c>
      <c r="F4">
        <f>Instrumento!$C$70</f>
        <v>0</v>
      </c>
      <c r="G4">
        <f>Instrumento!$C$71</f>
        <v>0</v>
      </c>
      <c r="H4" t="s">
        <v>15</v>
      </c>
      <c r="I4">
        <f>Instrumento!H20</f>
        <v>0</v>
      </c>
    </row>
    <row r="5" spans="1:9">
      <c r="A5">
        <f>Instrumento!$F$9</f>
        <v>0</v>
      </c>
      <c r="B5">
        <f>Instrumento!$F$8</f>
        <v>0</v>
      </c>
      <c r="C5">
        <f>Instrumento!$F$9</f>
        <v>0</v>
      </c>
      <c r="D5" t="e">
        <f>Instrumento!$H$9</f>
        <v>#N/A</v>
      </c>
      <c r="E5">
        <f>Instrumento!$C$68</f>
        <v>0</v>
      </c>
      <c r="F5">
        <f>Instrumento!$C$70</f>
        <v>0</v>
      </c>
      <c r="G5">
        <f>Instrumento!$C$71</f>
        <v>0</v>
      </c>
      <c r="H5" t="s">
        <v>18</v>
      </c>
      <c r="I5">
        <f>Instrumento!H23</f>
        <v>0</v>
      </c>
    </row>
    <row r="6" spans="1:9">
      <c r="A6">
        <f>Instrumento!$F$9</f>
        <v>0</v>
      </c>
      <c r="B6">
        <f>Instrumento!$F$8</f>
        <v>0</v>
      </c>
      <c r="C6">
        <f>Instrumento!$F$9</f>
        <v>0</v>
      </c>
      <c r="D6" t="e">
        <f>Instrumento!$H$9</f>
        <v>#N/A</v>
      </c>
      <c r="E6">
        <f>Instrumento!$C$68</f>
        <v>0</v>
      </c>
      <c r="F6">
        <f>Instrumento!$C$70</f>
        <v>0</v>
      </c>
      <c r="G6">
        <f>Instrumento!$C$71</f>
        <v>0</v>
      </c>
      <c r="H6" t="s">
        <v>20</v>
      </c>
      <c r="I6">
        <f>Instrumento!H24</f>
        <v>0</v>
      </c>
    </row>
    <row r="7" spans="1:9">
      <c r="A7">
        <f>Instrumento!$F$9</f>
        <v>0</v>
      </c>
      <c r="B7">
        <f>Instrumento!$F$8</f>
        <v>0</v>
      </c>
      <c r="C7">
        <f>Instrumento!$F$9</f>
        <v>0</v>
      </c>
      <c r="D7" t="e">
        <f>Instrumento!$H$9</f>
        <v>#N/A</v>
      </c>
      <c r="E7">
        <f>Instrumento!$C$68</f>
        <v>0</v>
      </c>
      <c r="F7">
        <f>Instrumento!$C$70</f>
        <v>0</v>
      </c>
      <c r="G7">
        <f>Instrumento!$C$71</f>
        <v>0</v>
      </c>
      <c r="H7" t="s">
        <v>22</v>
      </c>
      <c r="I7">
        <f>Instrumento!H25</f>
        <v>0</v>
      </c>
    </row>
    <row r="8" spans="1:9">
      <c r="A8">
        <f>Instrumento!$F$9</f>
        <v>0</v>
      </c>
      <c r="B8">
        <f>Instrumento!$F$8</f>
        <v>0</v>
      </c>
      <c r="C8">
        <f>Instrumento!$F$9</f>
        <v>0</v>
      </c>
      <c r="D8" t="e">
        <f>Instrumento!$H$9</f>
        <v>#N/A</v>
      </c>
      <c r="E8">
        <f>Instrumento!$C$68</f>
        <v>0</v>
      </c>
      <c r="F8">
        <f>Instrumento!$C$70</f>
        <v>0</v>
      </c>
      <c r="G8">
        <f>Instrumento!$C$71</f>
        <v>0</v>
      </c>
      <c r="H8" t="s">
        <v>25</v>
      </c>
      <c r="I8">
        <f>Instrumento!H28</f>
        <v>0</v>
      </c>
    </row>
    <row r="9" spans="1:9">
      <c r="A9">
        <f>Instrumento!$F$9</f>
        <v>0</v>
      </c>
      <c r="B9">
        <f>Instrumento!$F$8</f>
        <v>0</v>
      </c>
      <c r="C9">
        <f>Instrumento!$F$9</f>
        <v>0</v>
      </c>
      <c r="D9" t="e">
        <f>Instrumento!$H$9</f>
        <v>#N/A</v>
      </c>
      <c r="E9">
        <f>Instrumento!$C$68</f>
        <v>0</v>
      </c>
      <c r="F9">
        <f>Instrumento!$C$70</f>
        <v>0</v>
      </c>
      <c r="G9">
        <f>Instrumento!$C$71</f>
        <v>0</v>
      </c>
      <c r="H9" t="s">
        <v>27</v>
      </c>
      <c r="I9">
        <f>Instrumento!H29</f>
        <v>0</v>
      </c>
    </row>
    <row r="10" spans="1:9">
      <c r="A10">
        <f>Instrumento!$F$9</f>
        <v>0</v>
      </c>
      <c r="B10">
        <f>Instrumento!$F$8</f>
        <v>0</v>
      </c>
      <c r="C10">
        <f>Instrumento!$F$9</f>
        <v>0</v>
      </c>
      <c r="D10" t="e">
        <f>Instrumento!$H$9</f>
        <v>#N/A</v>
      </c>
      <c r="E10">
        <f>Instrumento!$C$68</f>
        <v>0</v>
      </c>
      <c r="F10">
        <f>Instrumento!$C$70</f>
        <v>0</v>
      </c>
      <c r="G10">
        <f>Instrumento!$C$71</f>
        <v>0</v>
      </c>
      <c r="H10" t="s">
        <v>29</v>
      </c>
      <c r="I10">
        <f>Instrumento!H30</f>
        <v>0</v>
      </c>
    </row>
    <row r="11" spans="1:9">
      <c r="A11">
        <f>Instrumento!$F$9</f>
        <v>0</v>
      </c>
      <c r="B11">
        <f>Instrumento!$F$8</f>
        <v>0</v>
      </c>
      <c r="C11">
        <f>Instrumento!$F$9</f>
        <v>0</v>
      </c>
      <c r="D11" t="e">
        <f>Instrumento!$H$9</f>
        <v>#N/A</v>
      </c>
      <c r="E11">
        <f>Instrumento!$C$68</f>
        <v>0</v>
      </c>
      <c r="F11">
        <f>Instrumento!$C$70</f>
        <v>0</v>
      </c>
      <c r="G11">
        <f>Instrumento!$C$71</f>
        <v>0</v>
      </c>
      <c r="H11" t="s">
        <v>32</v>
      </c>
      <c r="I11">
        <f>Instrumento!H33</f>
        <v>0</v>
      </c>
    </row>
    <row r="12" spans="1:9">
      <c r="A12">
        <f>Instrumento!$F$9</f>
        <v>0</v>
      </c>
      <c r="B12">
        <f>Instrumento!$F$8</f>
        <v>0</v>
      </c>
      <c r="C12">
        <f>Instrumento!$F$9</f>
        <v>0</v>
      </c>
      <c r="D12" t="e">
        <f>Instrumento!$H$9</f>
        <v>#N/A</v>
      </c>
      <c r="E12">
        <f>Instrumento!$C$68</f>
        <v>0</v>
      </c>
      <c r="F12">
        <f>Instrumento!$C$70</f>
        <v>0</v>
      </c>
      <c r="G12">
        <f>Instrumento!$C$71</f>
        <v>0</v>
      </c>
      <c r="H12" t="s">
        <v>34</v>
      </c>
      <c r="I12">
        <f>Instrumento!H34</f>
        <v>0</v>
      </c>
    </row>
    <row r="13" spans="1:9">
      <c r="A13">
        <f>Instrumento!$F$9</f>
        <v>0</v>
      </c>
      <c r="B13">
        <f>Instrumento!$F$8</f>
        <v>0</v>
      </c>
      <c r="C13">
        <f>Instrumento!$F$9</f>
        <v>0</v>
      </c>
      <c r="D13" t="e">
        <f>Instrumento!$H$9</f>
        <v>#N/A</v>
      </c>
      <c r="E13">
        <f>Instrumento!$C$68</f>
        <v>0</v>
      </c>
      <c r="F13">
        <f>Instrumento!$C$70</f>
        <v>0</v>
      </c>
      <c r="G13">
        <f>Instrumento!$C$71</f>
        <v>0</v>
      </c>
      <c r="H13" t="s">
        <v>36</v>
      </c>
      <c r="I13">
        <f>Instrumento!H35</f>
        <v>0</v>
      </c>
    </row>
    <row r="14" spans="1:9">
      <c r="A14">
        <f>Instrumento!$F$9</f>
        <v>0</v>
      </c>
      <c r="B14">
        <f>Instrumento!$F$8</f>
        <v>0</v>
      </c>
      <c r="C14">
        <f>Instrumento!$F$9</f>
        <v>0</v>
      </c>
      <c r="D14" t="e">
        <f>Instrumento!$H$9</f>
        <v>#N/A</v>
      </c>
      <c r="E14">
        <f>Instrumento!$C$68</f>
        <v>0</v>
      </c>
      <c r="F14">
        <f>Instrumento!$C$70</f>
        <v>0</v>
      </c>
      <c r="G14">
        <f>Instrumento!$C$71</f>
        <v>0</v>
      </c>
      <c r="H14" t="s">
        <v>39</v>
      </c>
      <c r="I14">
        <f>Instrumento!H38</f>
        <v>0</v>
      </c>
    </row>
    <row r="15" spans="1:9">
      <c r="A15">
        <f>Instrumento!$F$9</f>
        <v>0</v>
      </c>
      <c r="B15">
        <f>Instrumento!$F$8</f>
        <v>0</v>
      </c>
      <c r="C15">
        <f>Instrumento!$F$9</f>
        <v>0</v>
      </c>
      <c r="D15" t="e">
        <f>Instrumento!$H$9</f>
        <v>#N/A</v>
      </c>
      <c r="E15">
        <f>Instrumento!$C$68</f>
        <v>0</v>
      </c>
      <c r="F15">
        <f>Instrumento!$C$70</f>
        <v>0</v>
      </c>
      <c r="G15">
        <f>Instrumento!$C$71</f>
        <v>0</v>
      </c>
      <c r="H15" t="s">
        <v>41</v>
      </c>
      <c r="I15">
        <f>Instrumento!H39</f>
        <v>0</v>
      </c>
    </row>
    <row r="16" spans="1:9">
      <c r="A16">
        <f>Instrumento!$F$9</f>
        <v>0</v>
      </c>
      <c r="B16">
        <f>Instrumento!$F$8</f>
        <v>0</v>
      </c>
      <c r="C16">
        <f>Instrumento!$F$9</f>
        <v>0</v>
      </c>
      <c r="D16" t="e">
        <f>Instrumento!$H$9</f>
        <v>#N/A</v>
      </c>
      <c r="E16">
        <f>Instrumento!$C$68</f>
        <v>0</v>
      </c>
      <c r="F16">
        <f>Instrumento!$C$70</f>
        <v>0</v>
      </c>
      <c r="G16">
        <f>Instrumento!$C$71</f>
        <v>0</v>
      </c>
      <c r="H16" t="s">
        <v>42</v>
      </c>
      <c r="I16">
        <f>Instrumento!H40</f>
        <v>0</v>
      </c>
    </row>
    <row r="17" spans="1:9">
      <c r="A17">
        <f>Instrumento!$F$9</f>
        <v>0</v>
      </c>
      <c r="B17">
        <f>Instrumento!$F$8</f>
        <v>0</v>
      </c>
      <c r="C17">
        <f>Instrumento!$F$9</f>
        <v>0</v>
      </c>
      <c r="D17" t="e">
        <f>Instrumento!$H$9</f>
        <v>#N/A</v>
      </c>
      <c r="E17">
        <f>Instrumento!$C$68</f>
        <v>0</v>
      </c>
      <c r="F17">
        <f>Instrumento!$C$70</f>
        <v>0</v>
      </c>
      <c r="G17">
        <f>Instrumento!$C$71</f>
        <v>0</v>
      </c>
      <c r="H17" t="s">
        <v>45</v>
      </c>
      <c r="I17">
        <f>Instrumento!H43</f>
        <v>0</v>
      </c>
    </row>
    <row r="18" spans="1:9">
      <c r="A18">
        <f>Instrumento!$F$9</f>
        <v>0</v>
      </c>
      <c r="B18">
        <f>Instrumento!$F$8</f>
        <v>0</v>
      </c>
      <c r="C18">
        <f>Instrumento!$F$9</f>
        <v>0</v>
      </c>
      <c r="D18" t="e">
        <f>Instrumento!$H$9</f>
        <v>#N/A</v>
      </c>
      <c r="E18">
        <f>Instrumento!$C$68</f>
        <v>0</v>
      </c>
      <c r="F18">
        <f>Instrumento!$C$70</f>
        <v>0</v>
      </c>
      <c r="G18">
        <f>Instrumento!$C$71</f>
        <v>0</v>
      </c>
      <c r="H18" t="s">
        <v>47</v>
      </c>
      <c r="I18">
        <f>Instrumento!H44</f>
        <v>0</v>
      </c>
    </row>
    <row r="19" spans="1:9">
      <c r="A19">
        <f>Instrumento!$F$9</f>
        <v>0</v>
      </c>
      <c r="B19">
        <f>Instrumento!$F$8</f>
        <v>0</v>
      </c>
      <c r="C19">
        <f>Instrumento!$F$9</f>
        <v>0</v>
      </c>
      <c r="D19" t="e">
        <f>Instrumento!$H$9</f>
        <v>#N/A</v>
      </c>
      <c r="E19">
        <f>Instrumento!$C$68</f>
        <v>0</v>
      </c>
      <c r="F19">
        <f>Instrumento!$C$70</f>
        <v>0</v>
      </c>
      <c r="G19">
        <f>Instrumento!$C$71</f>
        <v>0</v>
      </c>
      <c r="H19" t="s">
        <v>49</v>
      </c>
      <c r="I19">
        <f>Instrumento!H45</f>
        <v>0</v>
      </c>
    </row>
    <row r="20" spans="1:9">
      <c r="A20">
        <f>Instrumento!$F$9</f>
        <v>0</v>
      </c>
      <c r="B20">
        <f>Instrumento!$F$8</f>
        <v>0</v>
      </c>
      <c r="C20">
        <f>Instrumento!$F$9</f>
        <v>0</v>
      </c>
      <c r="D20" t="e">
        <f>Instrumento!$H$9</f>
        <v>#N/A</v>
      </c>
      <c r="E20">
        <f>Instrumento!$C$68</f>
        <v>0</v>
      </c>
      <c r="F20">
        <f>Instrumento!$C$70</f>
        <v>0</v>
      </c>
      <c r="G20">
        <f>Instrumento!$C$71</f>
        <v>0</v>
      </c>
      <c r="H20" t="s">
        <v>52</v>
      </c>
      <c r="I20">
        <f>Instrumento!H48</f>
        <v>0</v>
      </c>
    </row>
    <row r="21" spans="1:9">
      <c r="A21">
        <f>Instrumento!$F$9</f>
        <v>0</v>
      </c>
      <c r="B21">
        <f>Instrumento!$F$8</f>
        <v>0</v>
      </c>
      <c r="C21">
        <f>Instrumento!$F$9</f>
        <v>0</v>
      </c>
      <c r="D21" t="e">
        <f>Instrumento!$H$9</f>
        <v>#N/A</v>
      </c>
      <c r="E21">
        <f>Instrumento!$C$68</f>
        <v>0</v>
      </c>
      <c r="F21">
        <f>Instrumento!$C$70</f>
        <v>0</v>
      </c>
      <c r="G21">
        <f>Instrumento!$C$71</f>
        <v>0</v>
      </c>
      <c r="H21" t="s">
        <v>54</v>
      </c>
      <c r="I21">
        <f>Instrumento!H49</f>
        <v>0</v>
      </c>
    </row>
    <row r="22" spans="1:9">
      <c r="A22">
        <f>Instrumento!$F$9</f>
        <v>0</v>
      </c>
      <c r="B22">
        <f>Instrumento!$F$8</f>
        <v>0</v>
      </c>
      <c r="C22">
        <f>Instrumento!$F$9</f>
        <v>0</v>
      </c>
      <c r="D22" t="e">
        <f>Instrumento!$H$9</f>
        <v>#N/A</v>
      </c>
      <c r="E22">
        <f>Instrumento!$C$68</f>
        <v>0</v>
      </c>
      <c r="F22">
        <f>Instrumento!$C$70</f>
        <v>0</v>
      </c>
      <c r="G22">
        <f>Instrumento!$C$71</f>
        <v>0</v>
      </c>
      <c r="H22" t="s">
        <v>56</v>
      </c>
      <c r="I22">
        <f>Instrumento!H50</f>
        <v>0</v>
      </c>
    </row>
    <row r="23" spans="1:9">
      <c r="A23">
        <f>Instrumento!$F$9</f>
        <v>0</v>
      </c>
      <c r="B23">
        <f>Instrumento!$F$8</f>
        <v>0</v>
      </c>
      <c r="C23">
        <f>Instrumento!$F$9</f>
        <v>0</v>
      </c>
      <c r="D23" t="e">
        <f>Instrumento!$H$9</f>
        <v>#N/A</v>
      </c>
      <c r="E23">
        <f>Instrumento!$C$68</f>
        <v>0</v>
      </c>
      <c r="F23">
        <f>Instrumento!$C$70</f>
        <v>0</v>
      </c>
      <c r="G23">
        <f>Instrumento!$C$71</f>
        <v>0</v>
      </c>
      <c r="H23" t="s">
        <v>59</v>
      </c>
      <c r="I23">
        <f>Instrumento!H53</f>
        <v>0</v>
      </c>
    </row>
    <row r="24" spans="1:9">
      <c r="A24">
        <f>Instrumento!$F$9</f>
        <v>0</v>
      </c>
      <c r="B24">
        <f>Instrumento!$F$8</f>
        <v>0</v>
      </c>
      <c r="C24">
        <f>Instrumento!$F$9</f>
        <v>0</v>
      </c>
      <c r="D24" t="e">
        <f>Instrumento!$H$9</f>
        <v>#N/A</v>
      </c>
      <c r="E24">
        <f>Instrumento!$C$68</f>
        <v>0</v>
      </c>
      <c r="F24">
        <f>Instrumento!$C$70</f>
        <v>0</v>
      </c>
      <c r="G24">
        <f>Instrumento!$C$71</f>
        <v>0</v>
      </c>
      <c r="H24" t="s">
        <v>61</v>
      </c>
      <c r="I24">
        <f>Instrumento!H54</f>
        <v>0</v>
      </c>
    </row>
    <row r="25" spans="1:9">
      <c r="A25">
        <f>Instrumento!$F$9</f>
        <v>0</v>
      </c>
      <c r="B25">
        <f>Instrumento!$F$8</f>
        <v>0</v>
      </c>
      <c r="C25">
        <f>Instrumento!$F$9</f>
        <v>0</v>
      </c>
      <c r="D25" t="e">
        <f>Instrumento!$H$9</f>
        <v>#N/A</v>
      </c>
      <c r="E25">
        <f>Instrumento!$C$68</f>
        <v>0</v>
      </c>
      <c r="F25">
        <f>Instrumento!$C$70</f>
        <v>0</v>
      </c>
      <c r="G25">
        <f>Instrumento!$C$71</f>
        <v>0</v>
      </c>
      <c r="H25" t="s">
        <v>63</v>
      </c>
      <c r="I25">
        <f>Instrumento!H55</f>
        <v>0</v>
      </c>
    </row>
    <row r="26" spans="1:9">
      <c r="A26">
        <f>Instrumento!$F$9</f>
        <v>0</v>
      </c>
      <c r="B26">
        <f>Instrumento!$F$8</f>
        <v>0</v>
      </c>
      <c r="C26">
        <f>Instrumento!$F$9</f>
        <v>0</v>
      </c>
      <c r="D26" t="e">
        <f>Instrumento!$H$9</f>
        <v>#N/A</v>
      </c>
      <c r="E26">
        <f>Instrumento!$C$68</f>
        <v>0</v>
      </c>
      <c r="F26">
        <f>Instrumento!$C$70</f>
        <v>0</v>
      </c>
      <c r="G26">
        <f>Instrumento!$C$71</f>
        <v>0</v>
      </c>
      <c r="H26" t="s">
        <v>66</v>
      </c>
      <c r="I26">
        <f>Instrumento!H58</f>
        <v>0</v>
      </c>
    </row>
    <row r="27" spans="1:9">
      <c r="A27">
        <f>Instrumento!$F$9</f>
        <v>0</v>
      </c>
      <c r="B27">
        <f>Instrumento!$F$8</f>
        <v>0</v>
      </c>
      <c r="C27">
        <f>Instrumento!$F$9</f>
        <v>0</v>
      </c>
      <c r="D27" t="e">
        <f>Instrumento!$H$9</f>
        <v>#N/A</v>
      </c>
      <c r="E27">
        <f>Instrumento!$C$68</f>
        <v>0</v>
      </c>
      <c r="F27">
        <f>Instrumento!$C$70</f>
        <v>0</v>
      </c>
      <c r="G27">
        <f>Instrumento!$C$71</f>
        <v>0</v>
      </c>
      <c r="H27" t="s">
        <v>68</v>
      </c>
      <c r="I27">
        <f>Instrumento!H59</f>
        <v>0</v>
      </c>
    </row>
    <row r="28" spans="1:9">
      <c r="A28">
        <f>Instrumento!$F$9</f>
        <v>0</v>
      </c>
      <c r="B28">
        <f>Instrumento!$F$8</f>
        <v>0</v>
      </c>
      <c r="C28">
        <f>Instrumento!$F$9</f>
        <v>0</v>
      </c>
      <c r="D28" t="e">
        <f>Instrumento!$H$9</f>
        <v>#N/A</v>
      </c>
      <c r="E28">
        <f>Instrumento!$C$68</f>
        <v>0</v>
      </c>
      <c r="F28">
        <f>Instrumento!$C$70</f>
        <v>0</v>
      </c>
      <c r="G28">
        <f>Instrumento!$C$71</f>
        <v>0</v>
      </c>
      <c r="H28" t="s">
        <v>70</v>
      </c>
      <c r="I28">
        <f>Instrumento!H60</f>
        <v>0</v>
      </c>
    </row>
    <row r="29" spans="1:9">
      <c r="A29">
        <f>Instrumento!$F$9</f>
        <v>0</v>
      </c>
      <c r="B29">
        <f>Instrumento!$F$8</f>
        <v>0</v>
      </c>
      <c r="C29">
        <f>Instrumento!$F$9</f>
        <v>0</v>
      </c>
      <c r="D29" t="e">
        <f>Instrumento!$H$9</f>
        <v>#N/A</v>
      </c>
      <c r="E29">
        <f>Instrumento!$C$68</f>
        <v>0</v>
      </c>
      <c r="F29">
        <f>Instrumento!$C$70</f>
        <v>0</v>
      </c>
      <c r="G29">
        <f>Instrumento!$C$71</f>
        <v>0</v>
      </c>
      <c r="H29" t="s">
        <v>73</v>
      </c>
      <c r="I29">
        <f>Instrumento!H63</f>
        <v>0</v>
      </c>
    </row>
    <row r="30" spans="1:9">
      <c r="A30">
        <f>Instrumento!$F$9</f>
        <v>0</v>
      </c>
      <c r="B30">
        <f>Instrumento!$F$8</f>
        <v>0</v>
      </c>
      <c r="C30">
        <f>Instrumento!$F$9</f>
        <v>0</v>
      </c>
      <c r="D30" t="e">
        <f>Instrumento!$H$9</f>
        <v>#N/A</v>
      </c>
      <c r="E30">
        <f>Instrumento!$C$68</f>
        <v>0</v>
      </c>
      <c r="F30">
        <f>Instrumento!$C$70</f>
        <v>0</v>
      </c>
      <c r="G30">
        <f>Instrumento!$C$71</f>
        <v>0</v>
      </c>
      <c r="H30" t="s">
        <v>75</v>
      </c>
      <c r="I30">
        <f>Instrumento!H64</f>
        <v>0</v>
      </c>
    </row>
    <row r="31" spans="1:9">
      <c r="A31">
        <f>Instrumento!$F$9</f>
        <v>0</v>
      </c>
      <c r="B31">
        <f>Instrumento!$F$8</f>
        <v>0</v>
      </c>
      <c r="C31">
        <f>Instrumento!$F$9</f>
        <v>0</v>
      </c>
      <c r="D31" t="e">
        <f>Instrumento!$H$9</f>
        <v>#N/A</v>
      </c>
      <c r="E31">
        <f>Instrumento!$C$68</f>
        <v>0</v>
      </c>
      <c r="F31">
        <f>Instrumento!$C$70</f>
        <v>0</v>
      </c>
      <c r="G31">
        <f>Instrumento!$C$71</f>
        <v>0</v>
      </c>
      <c r="H31" t="s">
        <v>77</v>
      </c>
      <c r="I31">
        <f>Instrumento!H65</f>
        <v>0</v>
      </c>
    </row>
  </sheetData>
  <autoFilter ref="A1:I31" xr:uid="{00000000-0009-0000-0000-000002000000}"/>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2"/>
  <sheetViews>
    <sheetView workbookViewId="0">
      <pane ySplit="1" topLeftCell="A2" activePane="bottomLeft" state="frozen"/>
      <selection pane="bottomLeft" activeCell="B1" sqref="B1"/>
    </sheetView>
  </sheetViews>
  <sheetFormatPr baseColWidth="10" defaultColWidth="8.7109375" defaultRowHeight="15" customHeight="1"/>
  <cols>
    <col min="1" max="1" width="20" style="2" customWidth="1"/>
    <col min="2" max="2" width="51.5703125" style="2" customWidth="1"/>
    <col min="3" max="13" width="15.28515625" customWidth="1"/>
  </cols>
  <sheetData>
    <row r="1" spans="1:13" s="2" customFormat="1" ht="90">
      <c r="A1" s="4" t="s">
        <v>168</v>
      </c>
      <c r="B1" s="4" t="s">
        <v>169</v>
      </c>
      <c r="C1" s="4" t="s">
        <v>130</v>
      </c>
      <c r="D1" s="4" t="s">
        <v>132</v>
      </c>
      <c r="E1" s="4" t="s">
        <v>134</v>
      </c>
      <c r="F1" s="4" t="s">
        <v>136</v>
      </c>
      <c r="G1" s="4" t="s">
        <v>138</v>
      </c>
      <c r="H1" s="4" t="s">
        <v>140</v>
      </c>
      <c r="I1" s="4" t="s">
        <v>934</v>
      </c>
      <c r="J1" s="4" t="s">
        <v>144</v>
      </c>
      <c r="K1" s="4" t="s">
        <v>146</v>
      </c>
      <c r="L1" s="4" t="s">
        <v>933</v>
      </c>
      <c r="M1" s="4" t="s">
        <v>150</v>
      </c>
    </row>
    <row r="2" spans="1:13" ht="63.75">
      <c r="A2" s="30" t="s">
        <v>170</v>
      </c>
      <c r="B2" s="31" t="s">
        <v>10</v>
      </c>
      <c r="C2" s="32">
        <f>Instrumento!H18</f>
        <v>0</v>
      </c>
      <c r="D2" s="32"/>
      <c r="E2" s="32">
        <f>C2</f>
        <v>0</v>
      </c>
      <c r="F2" s="32"/>
      <c r="G2" s="32"/>
      <c r="H2" s="32"/>
      <c r="I2" s="32"/>
      <c r="J2" s="32"/>
      <c r="K2" s="32"/>
      <c r="L2" s="32"/>
      <c r="M2" s="32"/>
    </row>
    <row r="3" spans="1:13" ht="63.75">
      <c r="A3" s="30" t="s">
        <v>170</v>
      </c>
      <c r="B3" s="31" t="s">
        <v>12</v>
      </c>
      <c r="C3" s="32">
        <f>Instrumento!H19</f>
        <v>0</v>
      </c>
      <c r="D3" s="32"/>
      <c r="E3" s="32">
        <f>C3</f>
        <v>0</v>
      </c>
      <c r="F3" s="32"/>
      <c r="G3" s="32"/>
      <c r="H3" s="32"/>
      <c r="I3" s="32"/>
      <c r="J3" s="32"/>
      <c r="K3" s="32"/>
      <c r="L3" s="32"/>
      <c r="M3" s="32"/>
    </row>
    <row r="4" spans="1:13" ht="51">
      <c r="A4" s="30" t="s">
        <v>170</v>
      </c>
      <c r="B4" s="31" t="s">
        <v>14</v>
      </c>
      <c r="C4" s="32">
        <f>Instrumento!H20</f>
        <v>0</v>
      </c>
      <c r="D4" s="32"/>
      <c r="E4" s="32"/>
      <c r="F4" s="32"/>
      <c r="G4" s="32"/>
      <c r="H4" s="32"/>
      <c r="I4" s="32"/>
      <c r="J4" s="32"/>
      <c r="K4" s="32"/>
      <c r="L4" s="32"/>
      <c r="M4" s="32"/>
    </row>
    <row r="5" spans="1:13" ht="38.25">
      <c r="A5" s="30" t="s">
        <v>171</v>
      </c>
      <c r="B5" s="31" t="s">
        <v>17</v>
      </c>
      <c r="C5" s="32">
        <f>Instrumento!H23</f>
        <v>0</v>
      </c>
      <c r="D5" s="32"/>
      <c r="E5" s="32"/>
      <c r="F5" s="32"/>
      <c r="G5" s="32"/>
      <c r="H5" s="32"/>
      <c r="I5" s="32"/>
      <c r="J5" s="32"/>
      <c r="K5" s="32"/>
      <c r="L5" s="32"/>
      <c r="M5" s="32">
        <f>C5</f>
        <v>0</v>
      </c>
    </row>
    <row r="6" spans="1:13" ht="51">
      <c r="A6" s="30" t="s">
        <v>171</v>
      </c>
      <c r="B6" s="31" t="s">
        <v>19</v>
      </c>
      <c r="C6" s="32">
        <f>Instrumento!H24</f>
        <v>0</v>
      </c>
      <c r="D6" s="32"/>
      <c r="E6" s="32">
        <f>C6</f>
        <v>0</v>
      </c>
      <c r="F6" s="32"/>
      <c r="G6" s="32"/>
      <c r="H6" s="32"/>
      <c r="I6" s="32"/>
      <c r="J6" s="32"/>
      <c r="K6" s="32"/>
      <c r="L6" s="32"/>
      <c r="M6" s="32"/>
    </row>
    <row r="7" spans="1:13" ht="38.25">
      <c r="A7" s="30" t="s">
        <v>171</v>
      </c>
      <c r="B7" s="31" t="s">
        <v>21</v>
      </c>
      <c r="C7" s="32">
        <f>Instrumento!H25</f>
        <v>0</v>
      </c>
      <c r="D7" s="32"/>
      <c r="E7" s="32"/>
      <c r="F7" s="32"/>
      <c r="G7" s="32"/>
      <c r="H7" s="32"/>
      <c r="I7" s="32"/>
      <c r="J7" s="32"/>
      <c r="K7" s="32">
        <f>C7</f>
        <v>0</v>
      </c>
      <c r="L7" s="32"/>
      <c r="M7" s="32"/>
    </row>
    <row r="8" spans="1:13" ht="38.25">
      <c r="A8" s="30" t="s">
        <v>172</v>
      </c>
      <c r="B8" s="31" t="s">
        <v>24</v>
      </c>
      <c r="C8" s="32"/>
      <c r="D8" s="32"/>
      <c r="E8" s="32">
        <f>Instrumento!H28</f>
        <v>0</v>
      </c>
      <c r="F8" s="32"/>
      <c r="G8" s="32"/>
      <c r="H8" s="32">
        <f>E8</f>
        <v>0</v>
      </c>
      <c r="I8" s="32"/>
      <c r="J8" s="32"/>
      <c r="K8" s="32"/>
      <c r="L8" s="32"/>
      <c r="M8" s="32"/>
    </row>
    <row r="9" spans="1:13" ht="38.25">
      <c r="A9" s="30" t="s">
        <v>172</v>
      </c>
      <c r="B9" s="31" t="s">
        <v>26</v>
      </c>
      <c r="C9" s="32"/>
      <c r="D9" s="32"/>
      <c r="E9" s="32">
        <f>Instrumento!H29</f>
        <v>0</v>
      </c>
      <c r="F9" s="32"/>
      <c r="G9" s="32"/>
      <c r="H9" s="32">
        <f>E9</f>
        <v>0</v>
      </c>
      <c r="I9" s="32"/>
      <c r="J9" s="32"/>
      <c r="K9" s="32"/>
      <c r="L9" s="32"/>
      <c r="M9" s="32"/>
    </row>
    <row r="10" spans="1:13" ht="38.25">
      <c r="A10" s="30" t="s">
        <v>172</v>
      </c>
      <c r="B10" s="31" t="s">
        <v>28</v>
      </c>
      <c r="C10" s="32"/>
      <c r="D10" s="32"/>
      <c r="E10" s="32"/>
      <c r="F10" s="32"/>
      <c r="G10" s="32"/>
      <c r="H10" s="32"/>
      <c r="I10" s="32"/>
      <c r="J10" s="32"/>
      <c r="K10" s="32"/>
      <c r="L10" s="32"/>
      <c r="M10" s="32">
        <f>Instrumento!H30</f>
        <v>0</v>
      </c>
    </row>
    <row r="11" spans="1:13" ht="51">
      <c r="A11" s="30" t="s">
        <v>173</v>
      </c>
      <c r="B11" s="31" t="s">
        <v>31</v>
      </c>
      <c r="C11" s="32"/>
      <c r="D11" s="32"/>
      <c r="E11" s="32">
        <f>Instrumento!H33</f>
        <v>0</v>
      </c>
      <c r="F11" s="32"/>
      <c r="G11" s="32"/>
      <c r="H11" s="32"/>
      <c r="I11" s="32"/>
      <c r="J11" s="32"/>
      <c r="K11" s="32"/>
      <c r="L11" s="32"/>
      <c r="M11" s="32"/>
    </row>
    <row r="12" spans="1:13" ht="51">
      <c r="A12" s="30" t="s">
        <v>173</v>
      </c>
      <c r="B12" s="31" t="s">
        <v>33</v>
      </c>
      <c r="C12" s="32"/>
      <c r="D12" s="32"/>
      <c r="E12" s="32">
        <f>Instrumento!H34</f>
        <v>0</v>
      </c>
      <c r="F12" s="32"/>
      <c r="G12" s="32">
        <f>E12</f>
        <v>0</v>
      </c>
      <c r="H12" s="32"/>
      <c r="I12" s="32"/>
      <c r="J12" s="32"/>
      <c r="K12" s="32"/>
      <c r="L12" s="32"/>
      <c r="M12" s="32"/>
    </row>
    <row r="13" spans="1:13" ht="51">
      <c r="A13" s="30" t="s">
        <v>173</v>
      </c>
      <c r="B13" s="31" t="s">
        <v>174</v>
      </c>
      <c r="C13" s="32"/>
      <c r="D13" s="32"/>
      <c r="E13" s="32"/>
      <c r="F13" s="32"/>
      <c r="G13" s="32">
        <f>Instrumento!H35</f>
        <v>0</v>
      </c>
      <c r="H13" s="32"/>
      <c r="I13" s="32"/>
      <c r="J13" s="32"/>
      <c r="K13" s="32"/>
      <c r="L13" s="32"/>
      <c r="M13" s="32"/>
    </row>
    <row r="14" spans="1:13" ht="51">
      <c r="A14" s="30" t="s">
        <v>175</v>
      </c>
      <c r="B14" s="31" t="s">
        <v>176</v>
      </c>
      <c r="C14" s="32">
        <f>Instrumento!H38</f>
        <v>0</v>
      </c>
      <c r="D14" s="32"/>
      <c r="E14" s="32"/>
      <c r="F14" s="32"/>
      <c r="G14" s="32"/>
      <c r="H14" s="32"/>
      <c r="I14" s="32"/>
      <c r="J14" s="32"/>
      <c r="K14" s="32"/>
      <c r="L14" s="32"/>
      <c r="M14" s="32"/>
    </row>
    <row r="15" spans="1:13" ht="60">
      <c r="A15" s="30" t="s">
        <v>175</v>
      </c>
      <c r="B15" s="33" t="s">
        <v>177</v>
      </c>
      <c r="C15" s="32"/>
      <c r="D15" s="32"/>
      <c r="E15" s="32">
        <f>Instrumento!H39</f>
        <v>0</v>
      </c>
      <c r="F15" s="32"/>
      <c r="G15" s="32"/>
      <c r="H15" s="32"/>
      <c r="I15" s="32"/>
      <c r="J15" s="32"/>
      <c r="K15" s="32"/>
      <c r="L15" s="32"/>
      <c r="M15" s="32"/>
    </row>
    <row r="16" spans="1:13" ht="45">
      <c r="A16" s="30" t="s">
        <v>175</v>
      </c>
      <c r="B16" s="33" t="s">
        <v>178</v>
      </c>
      <c r="C16" s="32"/>
      <c r="D16" s="32"/>
      <c r="E16" s="32"/>
      <c r="F16" s="32">
        <f>Instrumento!H40</f>
        <v>0</v>
      </c>
      <c r="G16" s="32"/>
      <c r="H16" s="32"/>
      <c r="I16" s="32"/>
      <c r="J16" s="32"/>
      <c r="K16" s="32"/>
      <c r="L16" s="32"/>
      <c r="M16" s="32"/>
    </row>
    <row r="17" spans="1:13" ht="41.85" customHeight="1">
      <c r="A17" s="30" t="s">
        <v>179</v>
      </c>
      <c r="B17" s="31" t="s">
        <v>44</v>
      </c>
      <c r="C17" s="32"/>
      <c r="D17" s="32"/>
      <c r="E17" s="32">
        <f>Instrumento!H43</f>
        <v>0</v>
      </c>
      <c r="F17" s="32"/>
      <c r="G17" s="32"/>
      <c r="H17" s="32">
        <f>E17</f>
        <v>0</v>
      </c>
      <c r="I17" s="32"/>
      <c r="J17" s="32"/>
      <c r="K17" s="32"/>
      <c r="L17" s="32"/>
      <c r="M17" s="32"/>
    </row>
    <row r="18" spans="1:13" ht="60">
      <c r="A18" s="30" t="s">
        <v>179</v>
      </c>
      <c r="B18" s="33" t="s">
        <v>180</v>
      </c>
      <c r="C18" s="32"/>
      <c r="D18" s="32"/>
      <c r="E18" s="32">
        <f>Instrumento!H44</f>
        <v>0</v>
      </c>
      <c r="F18" s="32"/>
      <c r="G18" s="32"/>
      <c r="H18" s="32">
        <f>E18</f>
        <v>0</v>
      </c>
      <c r="I18" s="32"/>
      <c r="J18" s="32"/>
      <c r="K18" s="32"/>
      <c r="L18" s="32"/>
      <c r="M18" s="32"/>
    </row>
    <row r="19" spans="1:13" ht="38.25">
      <c r="A19" s="30" t="s">
        <v>179</v>
      </c>
      <c r="B19" s="31" t="s">
        <v>48</v>
      </c>
      <c r="C19" s="32"/>
      <c r="D19" s="32"/>
      <c r="E19" s="32">
        <f>Instrumento!H45</f>
        <v>0</v>
      </c>
      <c r="F19" s="32"/>
      <c r="G19" s="32"/>
      <c r="H19" s="32">
        <f>E19</f>
        <v>0</v>
      </c>
      <c r="I19" s="32"/>
      <c r="J19" s="32"/>
      <c r="K19" s="32"/>
      <c r="L19" s="32"/>
      <c r="M19" s="32"/>
    </row>
    <row r="20" spans="1:13" ht="51.4" customHeight="1">
      <c r="A20" s="30" t="s">
        <v>181</v>
      </c>
      <c r="B20" s="31" t="s">
        <v>51</v>
      </c>
      <c r="C20" s="32"/>
      <c r="D20" s="32"/>
      <c r="E20" s="32">
        <f>Instrumento!H48</f>
        <v>0</v>
      </c>
      <c r="F20" s="32"/>
      <c r="G20" s="32"/>
      <c r="H20" s="32"/>
      <c r="I20" s="32"/>
      <c r="J20" s="32"/>
      <c r="K20" s="32"/>
      <c r="L20" s="32"/>
      <c r="M20" s="32"/>
    </row>
    <row r="21" spans="1:13" ht="51">
      <c r="A21" s="30" t="s">
        <v>181</v>
      </c>
      <c r="B21" s="31" t="s">
        <v>53</v>
      </c>
      <c r="C21" s="32"/>
      <c r="D21" s="32"/>
      <c r="E21" s="32">
        <f>Instrumento!H49</f>
        <v>0</v>
      </c>
      <c r="F21" s="32"/>
      <c r="G21" s="32">
        <f>E21</f>
        <v>0</v>
      </c>
      <c r="H21" s="32"/>
      <c r="I21" s="32"/>
      <c r="J21" s="32"/>
      <c r="K21" s="32"/>
      <c r="L21" s="32"/>
      <c r="M21" s="32"/>
    </row>
    <row r="22" spans="1:13" ht="51">
      <c r="A22" s="30" t="s">
        <v>181</v>
      </c>
      <c r="B22" s="31" t="s">
        <v>55</v>
      </c>
      <c r="C22" s="32"/>
      <c r="D22" s="32"/>
      <c r="E22" s="32">
        <f>Instrumento!H50</f>
        <v>0</v>
      </c>
      <c r="F22" s="32"/>
      <c r="G22" s="32">
        <f>E22</f>
        <v>0</v>
      </c>
      <c r="H22" s="32"/>
      <c r="I22" s="32"/>
      <c r="J22" s="32"/>
      <c r="K22" s="32"/>
      <c r="L22" s="32"/>
      <c r="M22" s="32"/>
    </row>
    <row r="23" spans="1:13" ht="51">
      <c r="A23" s="30" t="s">
        <v>182</v>
      </c>
      <c r="B23" s="31" t="s">
        <v>58</v>
      </c>
      <c r="C23" s="32"/>
      <c r="D23" s="32"/>
      <c r="E23" s="32">
        <f>Instrumento!H53</f>
        <v>0</v>
      </c>
      <c r="F23" s="32">
        <f>E23</f>
        <v>0</v>
      </c>
      <c r="G23" s="32"/>
      <c r="H23" s="32">
        <f>F23</f>
        <v>0</v>
      </c>
      <c r="I23" s="32">
        <f>+H23</f>
        <v>0</v>
      </c>
      <c r="J23" s="32"/>
      <c r="K23" s="32"/>
      <c r="L23" s="32"/>
      <c r="M23" s="32"/>
    </row>
    <row r="24" spans="1:13" ht="45">
      <c r="A24" s="30" t="s">
        <v>182</v>
      </c>
      <c r="B24" s="33" t="s">
        <v>183</v>
      </c>
      <c r="C24" s="32"/>
      <c r="D24" s="32"/>
      <c r="E24" s="32">
        <f>Instrumento!H54</f>
        <v>0</v>
      </c>
      <c r="F24" s="32">
        <f>E24</f>
        <v>0</v>
      </c>
      <c r="G24" s="32"/>
      <c r="H24" s="32"/>
      <c r="I24" s="32"/>
      <c r="J24" s="32"/>
      <c r="K24" s="32"/>
      <c r="L24" s="32"/>
      <c r="M24" s="32"/>
    </row>
    <row r="25" spans="1:13" ht="51">
      <c r="A25" s="30" t="s">
        <v>182</v>
      </c>
      <c r="B25" s="31" t="s">
        <v>62</v>
      </c>
      <c r="C25" s="32"/>
      <c r="D25" s="32"/>
      <c r="E25" s="32"/>
      <c r="F25" s="32">
        <f>Instrumento!H55</f>
        <v>0</v>
      </c>
      <c r="G25" s="32"/>
      <c r="H25" s="32">
        <f>F25</f>
        <v>0</v>
      </c>
      <c r="I25" s="32"/>
      <c r="J25" s="32"/>
      <c r="K25" s="32"/>
      <c r="L25" s="32"/>
      <c r="M25" s="32"/>
    </row>
    <row r="26" spans="1:13" ht="38.25">
      <c r="A26" s="30" t="s">
        <v>184</v>
      </c>
      <c r="B26" s="31" t="s">
        <v>65</v>
      </c>
      <c r="C26" s="32"/>
      <c r="D26" s="32"/>
      <c r="E26" s="32">
        <f>Instrumento!H58</f>
        <v>0</v>
      </c>
      <c r="F26" s="32"/>
      <c r="G26" s="32"/>
      <c r="H26" s="32">
        <f>E26</f>
        <v>0</v>
      </c>
      <c r="I26" s="32"/>
      <c r="J26" s="32"/>
      <c r="K26" s="32"/>
      <c r="L26" s="32"/>
      <c r="M26" s="32"/>
    </row>
    <row r="27" spans="1:13" ht="45">
      <c r="A27" s="30" t="s">
        <v>184</v>
      </c>
      <c r="B27" s="33" t="s">
        <v>185</v>
      </c>
      <c r="C27" s="32">
        <f>Instrumento!H59</f>
        <v>0</v>
      </c>
      <c r="D27" s="32"/>
      <c r="E27" s="32"/>
      <c r="F27" s="32"/>
      <c r="G27" s="32"/>
      <c r="H27" s="32"/>
      <c r="I27" s="32"/>
      <c r="J27" s="32"/>
      <c r="K27" s="32"/>
      <c r="L27" s="32"/>
      <c r="M27" s="32">
        <f>Instrumento!H59</f>
        <v>0</v>
      </c>
    </row>
    <row r="28" spans="1:13" ht="38.25">
      <c r="A28" s="30" t="s">
        <v>184</v>
      </c>
      <c r="B28" s="31" t="s">
        <v>69</v>
      </c>
      <c r="C28" s="32"/>
      <c r="D28" s="32"/>
      <c r="E28" s="32"/>
      <c r="F28" s="32"/>
      <c r="G28" s="32"/>
      <c r="H28" s="32"/>
      <c r="I28" s="32"/>
      <c r="J28" s="32"/>
      <c r="K28" s="32"/>
      <c r="L28" s="32">
        <f>Instrumento!H60</f>
        <v>0</v>
      </c>
      <c r="M28" s="32"/>
    </row>
    <row r="29" spans="1:13" ht="51">
      <c r="A29" s="30" t="s">
        <v>186</v>
      </c>
      <c r="B29" s="31" t="s">
        <v>72</v>
      </c>
      <c r="C29" s="32"/>
      <c r="D29" s="32">
        <v>0</v>
      </c>
      <c r="E29" s="32"/>
      <c r="F29" s="32"/>
      <c r="G29" s="32"/>
      <c r="H29" s="32"/>
      <c r="I29" s="32"/>
      <c r="J29" s="32">
        <v>0</v>
      </c>
      <c r="K29" s="32"/>
      <c r="L29" s="32">
        <f>Instrumento!H63</f>
        <v>0</v>
      </c>
      <c r="M29" s="32"/>
    </row>
    <row r="30" spans="1:13" ht="51">
      <c r="A30" s="30" t="s">
        <v>186</v>
      </c>
      <c r="B30" s="31" t="s">
        <v>74</v>
      </c>
      <c r="C30" s="32"/>
      <c r="D30" s="32">
        <v>0</v>
      </c>
      <c r="E30" s="32"/>
      <c r="F30" s="32"/>
      <c r="G30" s="32"/>
      <c r="H30" s="32"/>
      <c r="I30" s="32">
        <f>Instrumento!H64</f>
        <v>0</v>
      </c>
      <c r="J30" s="32">
        <v>0</v>
      </c>
      <c r="K30" s="32"/>
      <c r="L30" s="32"/>
      <c r="M30" s="32"/>
    </row>
    <row r="31" spans="1:13" ht="25.5">
      <c r="A31" s="30" t="s">
        <v>186</v>
      </c>
      <c r="B31" s="31" t="s">
        <v>76</v>
      </c>
      <c r="C31" s="32"/>
      <c r="D31" s="32">
        <v>0</v>
      </c>
      <c r="E31" s="32"/>
      <c r="F31" s="32"/>
      <c r="G31" s="32"/>
      <c r="H31" s="32"/>
      <c r="I31" s="32">
        <f>Instrumento!H65</f>
        <v>0</v>
      </c>
      <c r="J31" s="32">
        <v>0</v>
      </c>
      <c r="K31" s="32"/>
      <c r="L31" s="32"/>
      <c r="M31" s="32">
        <f>I31</f>
        <v>0</v>
      </c>
    </row>
    <row r="32" spans="1:13" ht="15" customHeight="1">
      <c r="B32" s="2" t="s">
        <v>187</v>
      </c>
      <c r="C32" s="34">
        <f>AVERAGE(C2:C31)</f>
        <v>0</v>
      </c>
      <c r="D32" s="34">
        <f>IF(M32&gt;0,4,0)</f>
        <v>0</v>
      </c>
      <c r="E32" s="34">
        <f t="shared" ref="E32:M32" si="0">AVERAGE(E2:E31)</f>
        <v>0</v>
      </c>
      <c r="F32" s="34">
        <f t="shared" si="0"/>
        <v>0</v>
      </c>
      <c r="G32" s="34">
        <f t="shared" si="0"/>
        <v>0</v>
      </c>
      <c r="H32" s="34">
        <f t="shared" si="0"/>
        <v>0</v>
      </c>
      <c r="I32" s="34">
        <f t="shared" si="0"/>
        <v>0</v>
      </c>
      <c r="J32" s="34">
        <f>IF(M32&gt;0,4,0)</f>
        <v>0</v>
      </c>
      <c r="K32" s="34">
        <f t="shared" si="0"/>
        <v>0</v>
      </c>
      <c r="L32" s="34">
        <f t="shared" si="0"/>
        <v>0</v>
      </c>
      <c r="M32" s="34">
        <f t="shared" si="0"/>
        <v>0</v>
      </c>
    </row>
  </sheetData>
  <pageMargins left="0.78749999999999998" right="0.78749999999999998" top="1.05277777777778" bottom="1.05277777777778" header="0.78749999999999998" footer="0.78749999999999998"/>
  <pageSetup orientation="portrait" horizontalDpi="300" verticalDpi="300"/>
  <headerFooter>
    <oddHeader>&amp;C&amp;"Times New Roman,Normal"&amp;12&amp;A</oddHeader>
    <oddFooter>&amp;C&amp;"Times New Roman,Normal"&amp;12Página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62"/>
  <sheetViews>
    <sheetView topLeftCell="D1" workbookViewId="0">
      <selection activeCell="J3" sqref="J3"/>
    </sheetView>
  </sheetViews>
  <sheetFormatPr baseColWidth="10" defaultColWidth="9.140625" defaultRowHeight="12.75"/>
  <cols>
    <col min="1" max="1" width="27.140625" customWidth="1"/>
    <col min="2" max="62" width="29" customWidth="1"/>
  </cols>
  <sheetData>
    <row r="1" spans="1:62">
      <c r="A1" t="s">
        <v>4</v>
      </c>
      <c r="B1" s="29" t="s">
        <v>188</v>
      </c>
      <c r="C1" s="29" t="s">
        <v>189</v>
      </c>
      <c r="D1" s="29" t="s">
        <v>190</v>
      </c>
      <c r="E1" s="29" t="s">
        <v>191</v>
      </c>
      <c r="F1" s="29" t="s">
        <v>192</v>
      </c>
      <c r="G1" s="29" t="s">
        <v>193</v>
      </c>
      <c r="H1" s="29" t="s">
        <v>194</v>
      </c>
      <c r="I1" s="29" t="s">
        <v>195</v>
      </c>
      <c r="J1" s="29" t="s">
        <v>196</v>
      </c>
      <c r="K1" s="29" t="s">
        <v>197</v>
      </c>
      <c r="L1" s="29" t="s">
        <v>198</v>
      </c>
      <c r="M1" s="29" t="s">
        <v>199</v>
      </c>
      <c r="N1" s="29" t="s">
        <v>200</v>
      </c>
      <c r="O1" s="29" t="s">
        <v>201</v>
      </c>
      <c r="P1" s="29" t="s">
        <v>202</v>
      </c>
      <c r="Q1" s="29" t="s">
        <v>203</v>
      </c>
      <c r="R1" s="29" t="s">
        <v>204</v>
      </c>
      <c r="S1" s="29" t="s">
        <v>205</v>
      </c>
      <c r="T1" s="29" t="s">
        <v>206</v>
      </c>
      <c r="U1" s="29" t="s">
        <v>207</v>
      </c>
      <c r="V1" s="29" t="s">
        <v>208</v>
      </c>
      <c r="W1" s="29" t="s">
        <v>209</v>
      </c>
      <c r="X1" s="29" t="s">
        <v>210</v>
      </c>
      <c r="Y1" s="29" t="s">
        <v>211</v>
      </c>
      <c r="Z1" s="29" t="s">
        <v>212</v>
      </c>
      <c r="AA1" s="29" t="s">
        <v>213</v>
      </c>
      <c r="AB1" s="29" t="s">
        <v>214</v>
      </c>
      <c r="AC1" s="29" t="s">
        <v>215</v>
      </c>
      <c r="AD1" s="29" t="s">
        <v>216</v>
      </c>
      <c r="AE1" s="29" t="s">
        <v>217</v>
      </c>
      <c r="AF1" s="29" t="s">
        <v>218</v>
      </c>
      <c r="AG1" s="29" t="s">
        <v>219</v>
      </c>
      <c r="AH1" s="29" t="s">
        <v>220</v>
      </c>
      <c r="AI1" s="29" t="s">
        <v>221</v>
      </c>
      <c r="AJ1" s="29" t="s">
        <v>222</v>
      </c>
      <c r="AK1" s="29" t="s">
        <v>223</v>
      </c>
      <c r="AL1" s="29" t="s">
        <v>224</v>
      </c>
      <c r="AM1" s="29" t="s">
        <v>225</v>
      </c>
      <c r="AN1" s="29" t="s">
        <v>226</v>
      </c>
      <c r="AO1" s="29" t="s">
        <v>227</v>
      </c>
      <c r="AP1" s="29" t="s">
        <v>228</v>
      </c>
      <c r="AQ1" s="29" t="s">
        <v>229</v>
      </c>
      <c r="AR1" s="29" t="s">
        <v>230</v>
      </c>
      <c r="AS1" s="29" t="s">
        <v>231</v>
      </c>
      <c r="AT1" s="29" t="s">
        <v>232</v>
      </c>
      <c r="AU1" s="29" t="s">
        <v>233</v>
      </c>
      <c r="AV1" s="29" t="s">
        <v>234</v>
      </c>
      <c r="AW1" s="29" t="s">
        <v>235</v>
      </c>
      <c r="AX1" s="29" t="s">
        <v>236</v>
      </c>
      <c r="AY1" s="29" t="s">
        <v>237</v>
      </c>
      <c r="AZ1" s="29" t="s">
        <v>238</v>
      </c>
      <c r="BA1" s="29" t="s">
        <v>239</v>
      </c>
      <c r="BB1" s="29" t="s">
        <v>240</v>
      </c>
      <c r="BC1" s="29" t="s">
        <v>241</v>
      </c>
      <c r="BD1" s="29" t="s">
        <v>242</v>
      </c>
      <c r="BE1" s="29" t="s">
        <v>243</v>
      </c>
      <c r="BF1" s="29" t="s">
        <v>244</v>
      </c>
      <c r="BG1" s="29" t="s">
        <v>245</v>
      </c>
      <c r="BH1" s="29" t="s">
        <v>246</v>
      </c>
      <c r="BI1" s="29" t="s">
        <v>247</v>
      </c>
      <c r="BJ1" s="29" t="s">
        <v>248</v>
      </c>
    </row>
    <row r="2" spans="1:62">
      <c r="A2" t="s">
        <v>188</v>
      </c>
      <c r="B2" t="s">
        <v>249</v>
      </c>
      <c r="C2" t="s">
        <v>250</v>
      </c>
      <c r="D2" t="s">
        <v>251</v>
      </c>
      <c r="E2" t="s">
        <v>252</v>
      </c>
      <c r="F2" t="s">
        <v>253</v>
      </c>
      <c r="G2" t="s">
        <v>254</v>
      </c>
      <c r="H2" t="s">
        <v>255</v>
      </c>
      <c r="I2" t="s">
        <v>256</v>
      </c>
      <c r="J2" t="s">
        <v>257</v>
      </c>
      <c r="K2" t="s">
        <v>258</v>
      </c>
      <c r="L2" t="s">
        <v>259</v>
      </c>
      <c r="M2" t="s">
        <v>260</v>
      </c>
      <c r="N2" t="s">
        <v>261</v>
      </c>
      <c r="O2" t="s">
        <v>262</v>
      </c>
      <c r="P2" t="s">
        <v>263</v>
      </c>
      <c r="Q2" t="s">
        <v>264</v>
      </c>
      <c r="R2" t="s">
        <v>265</v>
      </c>
      <c r="S2" t="s">
        <v>266</v>
      </c>
      <c r="T2" t="s">
        <v>267</v>
      </c>
      <c r="U2" t="s">
        <v>268</v>
      </c>
      <c r="V2" t="s">
        <v>269</v>
      </c>
      <c r="W2" t="s">
        <v>270</v>
      </c>
      <c r="X2" t="s">
        <v>271</v>
      </c>
      <c r="Y2" t="s">
        <v>272</v>
      </c>
      <c r="Z2" t="s">
        <v>273</v>
      </c>
      <c r="AA2" t="s">
        <v>274</v>
      </c>
      <c r="AB2" t="s">
        <v>275</v>
      </c>
      <c r="AC2" t="s">
        <v>276</v>
      </c>
      <c r="AD2" t="s">
        <v>277</v>
      </c>
      <c r="AE2" t="s">
        <v>278</v>
      </c>
      <c r="AF2" t="s">
        <v>279</v>
      </c>
      <c r="AG2" t="s">
        <v>280</v>
      </c>
      <c r="AH2" t="s">
        <v>281</v>
      </c>
      <c r="AI2" t="s">
        <v>282</v>
      </c>
      <c r="AJ2" t="s">
        <v>283</v>
      </c>
      <c r="AK2" t="s">
        <v>284</v>
      </c>
      <c r="AL2" t="s">
        <v>285</v>
      </c>
      <c r="AM2" t="s">
        <v>286</v>
      </c>
      <c r="AN2" t="s">
        <v>287</v>
      </c>
      <c r="AO2" t="s">
        <v>288</v>
      </c>
      <c r="AP2" t="s">
        <v>289</v>
      </c>
      <c r="AQ2" t="s">
        <v>290</v>
      </c>
      <c r="AR2" t="s">
        <v>291</v>
      </c>
      <c r="AS2" t="s">
        <v>292</v>
      </c>
      <c r="AT2" t="s">
        <v>293</v>
      </c>
      <c r="AU2" t="s">
        <v>294</v>
      </c>
      <c r="AV2" t="s">
        <v>295</v>
      </c>
      <c r="AW2" t="s">
        <v>296</v>
      </c>
      <c r="AX2" t="s">
        <v>297</v>
      </c>
      <c r="AY2" t="s">
        <v>298</v>
      </c>
      <c r="AZ2" t="s">
        <v>299</v>
      </c>
      <c r="BA2" t="s">
        <v>300</v>
      </c>
      <c r="BB2" t="s">
        <v>301</v>
      </c>
      <c r="BC2" t="s">
        <v>302</v>
      </c>
      <c r="BD2" t="s">
        <v>303</v>
      </c>
      <c r="BE2" t="s">
        <v>304</v>
      </c>
      <c r="BF2" t="s">
        <v>305</v>
      </c>
      <c r="BG2" t="s">
        <v>306</v>
      </c>
      <c r="BH2" t="s">
        <v>307</v>
      </c>
      <c r="BI2" t="s">
        <v>308</v>
      </c>
      <c r="BJ2" t="s">
        <v>309</v>
      </c>
    </row>
    <row r="3" spans="1:62">
      <c r="A3" t="s">
        <v>189</v>
      </c>
      <c r="B3" t="s">
        <v>310</v>
      </c>
      <c r="C3" t="s">
        <v>311</v>
      </c>
      <c r="D3" t="s">
        <v>312</v>
      </c>
      <c r="E3" t="s">
        <v>313</v>
      </c>
      <c r="F3" t="s">
        <v>314</v>
      </c>
      <c r="G3" t="s">
        <v>315</v>
      </c>
      <c r="H3" t="s">
        <v>316</v>
      </c>
      <c r="I3" t="s">
        <v>317</v>
      </c>
      <c r="J3" t="s">
        <v>318</v>
      </c>
      <c r="K3" t="s">
        <v>319</v>
      </c>
      <c r="L3" t="s">
        <v>320</v>
      </c>
      <c r="M3" t="s">
        <v>321</v>
      </c>
      <c r="N3" t="s">
        <v>322</v>
      </c>
      <c r="O3" t="s">
        <v>323</v>
      </c>
      <c r="P3" t="s">
        <v>324</v>
      </c>
      <c r="Q3" t="s">
        <v>325</v>
      </c>
      <c r="R3" t="s">
        <v>326</v>
      </c>
      <c r="S3" t="s">
        <v>327</v>
      </c>
      <c r="T3" t="s">
        <v>328</v>
      </c>
      <c r="U3" t="s">
        <v>329</v>
      </c>
      <c r="V3" t="s">
        <v>330</v>
      </c>
      <c r="W3" t="s">
        <v>331</v>
      </c>
      <c r="X3" t="s">
        <v>332</v>
      </c>
      <c r="Y3" t="s">
        <v>333</v>
      </c>
      <c r="Z3" t="s">
        <v>334</v>
      </c>
      <c r="AA3" t="s">
        <v>335</v>
      </c>
      <c r="AB3" t="s">
        <v>336</v>
      </c>
      <c r="AC3" t="s">
        <v>337</v>
      </c>
      <c r="AD3" t="s">
        <v>338</v>
      </c>
      <c r="AE3" t="s">
        <v>339</v>
      </c>
      <c r="AF3" t="s">
        <v>340</v>
      </c>
      <c r="AG3" t="s">
        <v>341</v>
      </c>
      <c r="AH3" t="s">
        <v>342</v>
      </c>
      <c r="AI3" t="s">
        <v>343</v>
      </c>
      <c r="AJ3" t="s">
        <v>344</v>
      </c>
      <c r="AK3" t="s">
        <v>345</v>
      </c>
      <c r="AL3" t="s">
        <v>346</v>
      </c>
      <c r="AM3" t="s">
        <v>347</v>
      </c>
      <c r="AN3" t="s">
        <v>348</v>
      </c>
      <c r="AO3" t="s">
        <v>349</v>
      </c>
      <c r="AP3" t="s">
        <v>350</v>
      </c>
      <c r="AQ3" t="s">
        <v>351</v>
      </c>
      <c r="AR3" t="s">
        <v>352</v>
      </c>
      <c r="AT3" t="s">
        <v>353</v>
      </c>
      <c r="AU3" t="s">
        <v>354</v>
      </c>
      <c r="AV3" t="s">
        <v>355</v>
      </c>
      <c r="AW3" t="s">
        <v>356</v>
      </c>
      <c r="AX3" t="s">
        <v>357</v>
      </c>
      <c r="AY3" t="s">
        <v>358</v>
      </c>
      <c r="AZ3" t="s">
        <v>359</v>
      </c>
      <c r="BA3" t="s">
        <v>360</v>
      </c>
      <c r="BB3" t="s">
        <v>361</v>
      </c>
      <c r="BC3" t="s">
        <v>362</v>
      </c>
      <c r="BD3" t="s">
        <v>363</v>
      </c>
      <c r="BE3" t="s">
        <v>364</v>
      </c>
      <c r="BF3" t="s">
        <v>365</v>
      </c>
      <c r="BG3" t="s">
        <v>366</v>
      </c>
      <c r="BH3" t="s">
        <v>367</v>
      </c>
      <c r="BI3" t="s">
        <v>368</v>
      </c>
      <c r="BJ3" t="s">
        <v>369</v>
      </c>
    </row>
    <row r="4" spans="1:62">
      <c r="A4" t="s">
        <v>190</v>
      </c>
      <c r="B4" t="s">
        <v>370</v>
      </c>
      <c r="D4" t="s">
        <v>371</v>
      </c>
      <c r="E4" t="s">
        <v>372</v>
      </c>
      <c r="F4" t="s">
        <v>373</v>
      </c>
      <c r="G4" t="s">
        <v>374</v>
      </c>
      <c r="H4" t="s">
        <v>375</v>
      </c>
      <c r="I4" t="s">
        <v>376</v>
      </c>
      <c r="K4" t="s">
        <v>377</v>
      </c>
      <c r="L4" t="s">
        <v>378</v>
      </c>
      <c r="M4" t="s">
        <v>379</v>
      </c>
      <c r="N4" t="s">
        <v>380</v>
      </c>
      <c r="O4" t="s">
        <v>381</v>
      </c>
      <c r="P4" t="s">
        <v>382</v>
      </c>
      <c r="Q4" t="s">
        <v>383</v>
      </c>
      <c r="S4" t="s">
        <v>384</v>
      </c>
      <c r="T4" t="s">
        <v>385</v>
      </c>
      <c r="U4" t="s">
        <v>386</v>
      </c>
      <c r="V4" t="s">
        <v>387</v>
      </c>
      <c r="W4" t="s">
        <v>388</v>
      </c>
      <c r="X4" t="s">
        <v>389</v>
      </c>
      <c r="Y4" t="s">
        <v>390</v>
      </c>
      <c r="Z4" t="s">
        <v>391</v>
      </c>
      <c r="AA4" t="s">
        <v>392</v>
      </c>
      <c r="AB4" t="s">
        <v>393</v>
      </c>
      <c r="AC4" t="s">
        <v>394</v>
      </c>
      <c r="AD4" t="s">
        <v>395</v>
      </c>
      <c r="AE4" t="s">
        <v>396</v>
      </c>
      <c r="AF4" t="s">
        <v>397</v>
      </c>
      <c r="AG4" t="s">
        <v>398</v>
      </c>
      <c r="AH4" t="s">
        <v>399</v>
      </c>
      <c r="AI4" t="s">
        <v>400</v>
      </c>
      <c r="AJ4" t="s">
        <v>401</v>
      </c>
      <c r="AK4" t="s">
        <v>402</v>
      </c>
      <c r="AL4" t="s">
        <v>403</v>
      </c>
      <c r="AM4" t="s">
        <v>404</v>
      </c>
      <c r="AO4" t="s">
        <v>405</v>
      </c>
      <c r="AP4" t="s">
        <v>406</v>
      </c>
      <c r="AQ4" t="s">
        <v>407</v>
      </c>
      <c r="AR4" t="s">
        <v>408</v>
      </c>
      <c r="AT4" t="s">
        <v>409</v>
      </c>
      <c r="AU4" t="s">
        <v>410</v>
      </c>
      <c r="AV4" t="s">
        <v>411</v>
      </c>
      <c r="AW4" t="s">
        <v>412</v>
      </c>
      <c r="AX4" t="s">
        <v>413</v>
      </c>
      <c r="AZ4" t="s">
        <v>414</v>
      </c>
      <c r="BA4" t="s">
        <v>415</v>
      </c>
      <c r="BC4" t="s">
        <v>416</v>
      </c>
      <c r="BD4" t="s">
        <v>417</v>
      </c>
      <c r="BE4" t="s">
        <v>418</v>
      </c>
      <c r="BF4" t="s">
        <v>419</v>
      </c>
      <c r="BG4" t="s">
        <v>420</v>
      </c>
      <c r="BH4" t="s">
        <v>421</v>
      </c>
      <c r="BI4" t="s">
        <v>422</v>
      </c>
      <c r="BJ4" t="s">
        <v>423</v>
      </c>
    </row>
    <row r="5" spans="1:62">
      <c r="A5" t="s">
        <v>191</v>
      </c>
      <c r="F5" t="s">
        <v>424</v>
      </c>
      <c r="H5" t="s">
        <v>425</v>
      </c>
      <c r="I5" t="s">
        <v>426</v>
      </c>
      <c r="K5" t="s">
        <v>427</v>
      </c>
      <c r="M5" t="s">
        <v>428</v>
      </c>
      <c r="N5" t="s">
        <v>429</v>
      </c>
      <c r="O5" t="s">
        <v>430</v>
      </c>
      <c r="P5" t="s">
        <v>431</v>
      </c>
      <c r="Q5" t="s">
        <v>432</v>
      </c>
      <c r="S5" t="s">
        <v>433</v>
      </c>
      <c r="T5" t="s">
        <v>434</v>
      </c>
      <c r="X5" t="s">
        <v>435</v>
      </c>
      <c r="AC5" t="s">
        <v>436</v>
      </c>
      <c r="AD5" t="s">
        <v>437</v>
      </c>
      <c r="AG5" t="s">
        <v>438</v>
      </c>
      <c r="AJ5" t="s">
        <v>439</v>
      </c>
      <c r="AK5" t="s">
        <v>440</v>
      </c>
      <c r="AL5" t="s">
        <v>441</v>
      </c>
      <c r="AM5" t="s">
        <v>442</v>
      </c>
      <c r="AO5" t="s">
        <v>443</v>
      </c>
      <c r="AQ5" t="s">
        <v>444</v>
      </c>
      <c r="AR5" t="s">
        <v>445</v>
      </c>
      <c r="AU5" t="s">
        <v>446</v>
      </c>
      <c r="AV5" t="s">
        <v>447</v>
      </c>
      <c r="AW5" t="s">
        <v>448</v>
      </c>
      <c r="AX5" t="s">
        <v>449</v>
      </c>
      <c r="AZ5" t="s">
        <v>450</v>
      </c>
      <c r="BC5" t="s">
        <v>451</v>
      </c>
      <c r="BD5" t="s">
        <v>452</v>
      </c>
      <c r="BE5" t="s">
        <v>453</v>
      </c>
      <c r="BG5" t="s">
        <v>454</v>
      </c>
      <c r="BH5" t="s">
        <v>455</v>
      </c>
      <c r="BI5" t="s">
        <v>456</v>
      </c>
    </row>
    <row r="6" spans="1:62">
      <c r="A6" t="s">
        <v>192</v>
      </c>
      <c r="F6" t="s">
        <v>457</v>
      </c>
      <c r="H6" t="s">
        <v>458</v>
      </c>
      <c r="I6" t="s">
        <v>459</v>
      </c>
      <c r="M6" t="s">
        <v>460</v>
      </c>
      <c r="N6" t="s">
        <v>461</v>
      </c>
      <c r="P6" t="s">
        <v>462</v>
      </c>
      <c r="T6" t="s">
        <v>463</v>
      </c>
      <c r="X6" t="s">
        <v>464</v>
      </c>
      <c r="AC6" t="s">
        <v>465</v>
      </c>
      <c r="AD6" t="s">
        <v>466</v>
      </c>
      <c r="AG6" t="s">
        <v>467</v>
      </c>
      <c r="AL6" t="s">
        <v>468</v>
      </c>
      <c r="AO6" t="s">
        <v>469</v>
      </c>
      <c r="AQ6" t="s">
        <v>470</v>
      </c>
      <c r="AR6" t="s">
        <v>471</v>
      </c>
      <c r="AV6" t="s">
        <v>472</v>
      </c>
      <c r="AW6" t="s">
        <v>473</v>
      </c>
      <c r="AX6" t="s">
        <v>474</v>
      </c>
      <c r="AZ6" t="s">
        <v>475</v>
      </c>
      <c r="BC6" t="s">
        <v>476</v>
      </c>
      <c r="BD6" t="s">
        <v>477</v>
      </c>
      <c r="BE6" t="s">
        <v>478</v>
      </c>
      <c r="BG6" t="s">
        <v>479</v>
      </c>
      <c r="BI6" t="s">
        <v>480</v>
      </c>
    </row>
    <row r="7" spans="1:62">
      <c r="A7" t="s">
        <v>193</v>
      </c>
      <c r="F7" t="s">
        <v>481</v>
      </c>
      <c r="H7" t="s">
        <v>482</v>
      </c>
      <c r="I7" t="s">
        <v>483</v>
      </c>
      <c r="M7" t="s">
        <v>484</v>
      </c>
      <c r="N7" t="s">
        <v>485</v>
      </c>
      <c r="P7" t="s">
        <v>486</v>
      </c>
      <c r="T7" t="s">
        <v>487</v>
      </c>
      <c r="X7" t="s">
        <v>488</v>
      </c>
      <c r="AC7" t="s">
        <v>489</v>
      </c>
      <c r="AL7" t="s">
        <v>490</v>
      </c>
      <c r="AO7" t="s">
        <v>491</v>
      </c>
      <c r="AQ7" t="s">
        <v>492</v>
      </c>
      <c r="AR7" t="s">
        <v>493</v>
      </c>
      <c r="AV7" t="s">
        <v>494</v>
      </c>
      <c r="AX7" t="s">
        <v>495</v>
      </c>
      <c r="AZ7" t="s">
        <v>496</v>
      </c>
      <c r="BD7" t="s">
        <v>497</v>
      </c>
      <c r="BE7" t="s">
        <v>498</v>
      </c>
      <c r="BG7" t="s">
        <v>499</v>
      </c>
      <c r="BI7" t="s">
        <v>500</v>
      </c>
    </row>
    <row r="8" spans="1:62">
      <c r="A8" t="s">
        <v>194</v>
      </c>
      <c r="F8" t="s">
        <v>501</v>
      </c>
      <c r="H8" t="s">
        <v>502</v>
      </c>
      <c r="I8" t="s">
        <v>503</v>
      </c>
      <c r="M8" t="s">
        <v>504</v>
      </c>
      <c r="N8" t="s">
        <v>505</v>
      </c>
      <c r="P8" t="s">
        <v>506</v>
      </c>
      <c r="X8" t="s">
        <v>507</v>
      </c>
      <c r="AC8" t="s">
        <v>508</v>
      </c>
      <c r="AL8" t="s">
        <v>509</v>
      </c>
      <c r="AQ8" t="s">
        <v>510</v>
      </c>
      <c r="AV8" t="s">
        <v>511</v>
      </c>
      <c r="AZ8" t="s">
        <v>512</v>
      </c>
      <c r="BE8" t="s">
        <v>513</v>
      </c>
      <c r="BG8" t="s">
        <v>514</v>
      </c>
      <c r="BI8" t="s">
        <v>515</v>
      </c>
    </row>
    <row r="9" spans="1:62">
      <c r="A9" t="s">
        <v>196</v>
      </c>
      <c r="F9" t="s">
        <v>516</v>
      </c>
      <c r="H9" t="s">
        <v>517</v>
      </c>
      <c r="I9" t="s">
        <v>518</v>
      </c>
      <c r="M9" t="s">
        <v>519</v>
      </c>
      <c r="N9" t="s">
        <v>520</v>
      </c>
      <c r="P9" t="s">
        <v>521</v>
      </c>
      <c r="X9" t="s">
        <v>522</v>
      </c>
      <c r="AL9" t="s">
        <v>523</v>
      </c>
      <c r="AV9" t="s">
        <v>524</v>
      </c>
      <c r="BE9" t="s">
        <v>525</v>
      </c>
      <c r="BI9" t="s">
        <v>526</v>
      </c>
    </row>
    <row r="10" spans="1:62">
      <c r="A10" t="s">
        <v>197</v>
      </c>
      <c r="F10" t="s">
        <v>527</v>
      </c>
      <c r="I10" t="s">
        <v>528</v>
      </c>
      <c r="M10" t="s">
        <v>529</v>
      </c>
      <c r="N10" t="s">
        <v>530</v>
      </c>
      <c r="P10" t="s">
        <v>531</v>
      </c>
      <c r="X10" t="s">
        <v>532</v>
      </c>
      <c r="AL10" t="s">
        <v>533</v>
      </c>
      <c r="AV10" t="s">
        <v>534</v>
      </c>
      <c r="BE10" t="s">
        <v>535</v>
      </c>
      <c r="BI10" t="s">
        <v>536</v>
      </c>
    </row>
    <row r="11" spans="1:62">
      <c r="A11" t="s">
        <v>198</v>
      </c>
      <c r="F11" t="s">
        <v>537</v>
      </c>
      <c r="I11" t="s">
        <v>538</v>
      </c>
      <c r="M11" t="s">
        <v>539</v>
      </c>
      <c r="N11" t="s">
        <v>540</v>
      </c>
      <c r="P11" t="s">
        <v>541</v>
      </c>
      <c r="X11" t="s">
        <v>542</v>
      </c>
      <c r="AL11" t="s">
        <v>543</v>
      </c>
      <c r="AV11" t="s">
        <v>544</v>
      </c>
      <c r="BE11" t="s">
        <v>545</v>
      </c>
      <c r="BI11" t="s">
        <v>546</v>
      </c>
    </row>
    <row r="12" spans="1:62">
      <c r="A12" t="s">
        <v>195</v>
      </c>
      <c r="F12" t="s">
        <v>547</v>
      </c>
      <c r="I12" t="s">
        <v>548</v>
      </c>
      <c r="N12" t="s">
        <v>549</v>
      </c>
      <c r="P12" t="s">
        <v>550</v>
      </c>
      <c r="X12" t="s">
        <v>551</v>
      </c>
      <c r="AL12" t="s">
        <v>552</v>
      </c>
      <c r="AV12" t="s">
        <v>553</v>
      </c>
      <c r="BE12" t="s">
        <v>554</v>
      </c>
      <c r="BI12" t="s">
        <v>555</v>
      </c>
    </row>
    <row r="13" spans="1:62">
      <c r="A13" t="s">
        <v>199</v>
      </c>
      <c r="F13" t="s">
        <v>556</v>
      </c>
      <c r="I13" t="s">
        <v>557</v>
      </c>
      <c r="N13" t="s">
        <v>558</v>
      </c>
      <c r="P13" t="s">
        <v>559</v>
      </c>
      <c r="X13" t="s">
        <v>560</v>
      </c>
      <c r="AL13" t="s">
        <v>561</v>
      </c>
      <c r="BE13" t="s">
        <v>562</v>
      </c>
      <c r="BI13" t="s">
        <v>563</v>
      </c>
    </row>
    <row r="14" spans="1:62">
      <c r="A14" t="s">
        <v>200</v>
      </c>
      <c r="F14" t="s">
        <v>564</v>
      </c>
      <c r="I14" t="s">
        <v>565</v>
      </c>
      <c r="N14" t="s">
        <v>566</v>
      </c>
      <c r="P14" t="s">
        <v>567</v>
      </c>
      <c r="X14" t="s">
        <v>568</v>
      </c>
      <c r="AL14" t="s">
        <v>569</v>
      </c>
      <c r="BE14" t="s">
        <v>570</v>
      </c>
      <c r="BI14" t="s">
        <v>571</v>
      </c>
    </row>
    <row r="15" spans="1:62">
      <c r="A15" t="s">
        <v>201</v>
      </c>
      <c r="F15" t="s">
        <v>572</v>
      </c>
      <c r="I15" t="s">
        <v>573</v>
      </c>
      <c r="N15" t="s">
        <v>574</v>
      </c>
      <c r="P15" t="s">
        <v>575</v>
      </c>
      <c r="X15" t="s">
        <v>576</v>
      </c>
      <c r="AL15" t="s">
        <v>577</v>
      </c>
      <c r="BE15" t="s">
        <v>578</v>
      </c>
      <c r="BI15" t="s">
        <v>579</v>
      </c>
    </row>
    <row r="16" spans="1:62">
      <c r="A16" t="s">
        <v>202</v>
      </c>
      <c r="I16" t="s">
        <v>580</v>
      </c>
      <c r="N16" t="s">
        <v>581</v>
      </c>
      <c r="P16" t="s">
        <v>582</v>
      </c>
      <c r="X16" t="s">
        <v>583</v>
      </c>
      <c r="AL16" t="s">
        <v>584</v>
      </c>
      <c r="BE16" t="s">
        <v>585</v>
      </c>
      <c r="BI16" t="s">
        <v>586</v>
      </c>
    </row>
    <row r="17" spans="1:61">
      <c r="A17" t="s">
        <v>203</v>
      </c>
      <c r="I17" t="s">
        <v>587</v>
      </c>
      <c r="N17" t="s">
        <v>588</v>
      </c>
      <c r="P17" t="s">
        <v>589</v>
      </c>
      <c r="X17" t="s">
        <v>590</v>
      </c>
      <c r="AL17" t="s">
        <v>591</v>
      </c>
      <c r="BE17" t="s">
        <v>592</v>
      </c>
      <c r="BI17" t="s">
        <v>593</v>
      </c>
    </row>
    <row r="18" spans="1:61">
      <c r="A18" t="s">
        <v>204</v>
      </c>
      <c r="I18" t="s">
        <v>594</v>
      </c>
      <c r="N18" t="s">
        <v>595</v>
      </c>
      <c r="P18" t="s">
        <v>596</v>
      </c>
      <c r="X18" t="s">
        <v>597</v>
      </c>
      <c r="AL18" t="s">
        <v>598</v>
      </c>
      <c r="BE18" t="s">
        <v>599</v>
      </c>
      <c r="BI18" t="s">
        <v>600</v>
      </c>
    </row>
    <row r="19" spans="1:61">
      <c r="A19" t="s">
        <v>205</v>
      </c>
      <c r="I19" t="s">
        <v>601</v>
      </c>
      <c r="N19" t="s">
        <v>602</v>
      </c>
      <c r="P19" t="s">
        <v>603</v>
      </c>
      <c r="X19" t="s">
        <v>604</v>
      </c>
      <c r="AL19" t="s">
        <v>605</v>
      </c>
      <c r="BE19" t="s">
        <v>606</v>
      </c>
      <c r="BI19" t="s">
        <v>607</v>
      </c>
    </row>
    <row r="20" spans="1:61">
      <c r="A20" t="s">
        <v>206</v>
      </c>
      <c r="I20" t="s">
        <v>608</v>
      </c>
      <c r="N20" t="s">
        <v>609</v>
      </c>
      <c r="P20" t="s">
        <v>610</v>
      </c>
      <c r="X20" t="s">
        <v>611</v>
      </c>
      <c r="AL20" t="s">
        <v>612</v>
      </c>
      <c r="BE20" t="s">
        <v>613</v>
      </c>
      <c r="BI20" t="s">
        <v>614</v>
      </c>
    </row>
    <row r="21" spans="1:61">
      <c r="A21" t="s">
        <v>207</v>
      </c>
      <c r="I21" t="s">
        <v>615</v>
      </c>
      <c r="N21" t="s">
        <v>616</v>
      </c>
      <c r="P21" t="s">
        <v>617</v>
      </c>
      <c r="X21" t="s">
        <v>618</v>
      </c>
      <c r="AL21" t="s">
        <v>619</v>
      </c>
      <c r="BE21" t="s">
        <v>620</v>
      </c>
      <c r="BI21" t="s">
        <v>621</v>
      </c>
    </row>
    <row r="22" spans="1:61">
      <c r="A22" t="s">
        <v>208</v>
      </c>
      <c r="I22" t="s">
        <v>622</v>
      </c>
      <c r="N22" t="s">
        <v>623</v>
      </c>
      <c r="P22" t="s">
        <v>624</v>
      </c>
      <c r="X22" t="s">
        <v>625</v>
      </c>
      <c r="BE22" t="s">
        <v>626</v>
      </c>
      <c r="BI22" t="s">
        <v>627</v>
      </c>
    </row>
    <row r="23" spans="1:61">
      <c r="A23" t="s">
        <v>209</v>
      </c>
      <c r="I23" t="s">
        <v>628</v>
      </c>
      <c r="N23" t="s">
        <v>629</v>
      </c>
      <c r="P23" t="s">
        <v>630</v>
      </c>
      <c r="BE23" t="s">
        <v>631</v>
      </c>
      <c r="BI23" t="s">
        <v>632</v>
      </c>
    </row>
    <row r="24" spans="1:61">
      <c r="A24" t="s">
        <v>210</v>
      </c>
      <c r="I24" t="s">
        <v>633</v>
      </c>
      <c r="N24" t="s">
        <v>634</v>
      </c>
      <c r="P24" t="s">
        <v>635</v>
      </c>
      <c r="BE24" t="s">
        <v>636</v>
      </c>
      <c r="BI24" t="s">
        <v>637</v>
      </c>
    </row>
    <row r="25" spans="1:61">
      <c r="A25" t="s">
        <v>211</v>
      </c>
      <c r="I25" t="s">
        <v>638</v>
      </c>
      <c r="N25" t="s">
        <v>639</v>
      </c>
      <c r="P25" t="s">
        <v>640</v>
      </c>
      <c r="BE25" t="s">
        <v>641</v>
      </c>
      <c r="BI25" t="s">
        <v>642</v>
      </c>
    </row>
    <row r="26" spans="1:61">
      <c r="A26" t="s">
        <v>212</v>
      </c>
      <c r="I26" t="s">
        <v>643</v>
      </c>
      <c r="N26" t="s">
        <v>644</v>
      </c>
      <c r="BE26" t="s">
        <v>645</v>
      </c>
      <c r="BI26" t="s">
        <v>646</v>
      </c>
    </row>
    <row r="27" spans="1:61">
      <c r="A27" t="s">
        <v>213</v>
      </c>
      <c r="I27" t="s">
        <v>647</v>
      </c>
      <c r="N27" t="s">
        <v>648</v>
      </c>
      <c r="BE27" t="s">
        <v>649</v>
      </c>
      <c r="BI27" t="s">
        <v>650</v>
      </c>
    </row>
    <row r="28" spans="1:61">
      <c r="A28" t="s">
        <v>214</v>
      </c>
      <c r="I28" t="s">
        <v>651</v>
      </c>
      <c r="N28" t="s">
        <v>652</v>
      </c>
      <c r="BE28" t="s">
        <v>653</v>
      </c>
    </row>
    <row r="29" spans="1:61">
      <c r="A29" t="s">
        <v>215</v>
      </c>
      <c r="N29" t="s">
        <v>654</v>
      </c>
      <c r="BE29" t="s">
        <v>655</v>
      </c>
    </row>
    <row r="30" spans="1:61">
      <c r="A30" t="s">
        <v>216</v>
      </c>
      <c r="N30" t="s">
        <v>656</v>
      </c>
      <c r="BE30" t="s">
        <v>657</v>
      </c>
    </row>
    <row r="31" spans="1:61">
      <c r="A31" t="s">
        <v>217</v>
      </c>
      <c r="N31" t="s">
        <v>658</v>
      </c>
      <c r="BE31" t="s">
        <v>659</v>
      </c>
    </row>
    <row r="32" spans="1:61">
      <c r="A32" t="s">
        <v>218</v>
      </c>
      <c r="N32" t="s">
        <v>660</v>
      </c>
      <c r="BE32" t="s">
        <v>661</v>
      </c>
    </row>
    <row r="33" spans="1:57">
      <c r="A33" t="s">
        <v>219</v>
      </c>
      <c r="N33" t="s">
        <v>662</v>
      </c>
      <c r="BE33" t="s">
        <v>663</v>
      </c>
    </row>
    <row r="34" spans="1:57">
      <c r="A34" t="s">
        <v>220</v>
      </c>
      <c r="N34" t="s">
        <v>664</v>
      </c>
      <c r="BE34" t="s">
        <v>665</v>
      </c>
    </row>
    <row r="35" spans="1:57">
      <c r="A35" t="s">
        <v>221</v>
      </c>
      <c r="N35" t="s">
        <v>666</v>
      </c>
      <c r="BE35" t="s">
        <v>667</v>
      </c>
    </row>
    <row r="36" spans="1:57">
      <c r="A36" t="s">
        <v>222</v>
      </c>
      <c r="N36" t="s">
        <v>668</v>
      </c>
      <c r="BE36" t="s">
        <v>669</v>
      </c>
    </row>
    <row r="37" spans="1:57">
      <c r="A37" t="s">
        <v>223</v>
      </c>
      <c r="N37" t="s">
        <v>670</v>
      </c>
      <c r="BE37" t="s">
        <v>671</v>
      </c>
    </row>
    <row r="38" spans="1:57">
      <c r="A38" t="s">
        <v>224</v>
      </c>
      <c r="N38" t="s">
        <v>672</v>
      </c>
      <c r="BE38" t="s">
        <v>673</v>
      </c>
    </row>
    <row r="39" spans="1:57">
      <c r="A39" t="s">
        <v>225</v>
      </c>
      <c r="N39" t="s">
        <v>674</v>
      </c>
      <c r="BE39" t="s">
        <v>675</v>
      </c>
    </row>
    <row r="40" spans="1:57">
      <c r="A40" t="s">
        <v>226</v>
      </c>
      <c r="N40" t="s">
        <v>676</v>
      </c>
      <c r="BE40" t="s">
        <v>677</v>
      </c>
    </row>
    <row r="41" spans="1:57">
      <c r="A41" t="s">
        <v>227</v>
      </c>
      <c r="N41" t="s">
        <v>678</v>
      </c>
      <c r="BE41" t="s">
        <v>679</v>
      </c>
    </row>
    <row r="42" spans="1:57">
      <c r="A42" t="s">
        <v>228</v>
      </c>
      <c r="N42" t="s">
        <v>680</v>
      </c>
      <c r="BE42" t="s">
        <v>681</v>
      </c>
    </row>
    <row r="43" spans="1:57">
      <c r="A43" t="s">
        <v>229</v>
      </c>
      <c r="N43" t="s">
        <v>682</v>
      </c>
      <c r="BE43" t="s">
        <v>683</v>
      </c>
    </row>
    <row r="44" spans="1:57">
      <c r="A44" t="s">
        <v>230</v>
      </c>
      <c r="N44" t="s">
        <v>684</v>
      </c>
      <c r="BE44" t="s">
        <v>685</v>
      </c>
    </row>
    <row r="45" spans="1:57">
      <c r="A45" t="s">
        <v>231</v>
      </c>
      <c r="N45" t="s">
        <v>686</v>
      </c>
    </row>
    <row r="46" spans="1:57">
      <c r="A46" t="s">
        <v>232</v>
      </c>
      <c r="N46" t="s">
        <v>687</v>
      </c>
    </row>
    <row r="47" spans="1:57">
      <c r="A47" t="s">
        <v>233</v>
      </c>
      <c r="N47" t="s">
        <v>688</v>
      </c>
    </row>
    <row r="48" spans="1:57">
      <c r="A48" t="s">
        <v>234</v>
      </c>
      <c r="N48" t="s">
        <v>689</v>
      </c>
    </row>
    <row r="49" spans="1:14">
      <c r="A49" t="s">
        <v>235</v>
      </c>
      <c r="N49" t="s">
        <v>690</v>
      </c>
    </row>
    <row r="50" spans="1:14">
      <c r="A50" t="s">
        <v>236</v>
      </c>
      <c r="N50" t="s">
        <v>691</v>
      </c>
    </row>
    <row r="51" spans="1:14">
      <c r="A51" t="s">
        <v>237</v>
      </c>
      <c r="N51" t="s">
        <v>692</v>
      </c>
    </row>
    <row r="52" spans="1:14">
      <c r="A52" t="s">
        <v>238</v>
      </c>
      <c r="N52" t="s">
        <v>693</v>
      </c>
    </row>
    <row r="53" spans="1:14">
      <c r="A53" t="s">
        <v>239</v>
      </c>
      <c r="N53" t="s">
        <v>694</v>
      </c>
    </row>
    <row r="54" spans="1:14">
      <c r="A54" t="s">
        <v>240</v>
      </c>
      <c r="N54" t="s">
        <v>695</v>
      </c>
    </row>
    <row r="55" spans="1:14">
      <c r="A55" t="s">
        <v>241</v>
      </c>
      <c r="N55" t="s">
        <v>696</v>
      </c>
    </row>
    <row r="56" spans="1:14">
      <c r="A56" t="s">
        <v>242</v>
      </c>
      <c r="N56" t="s">
        <v>697</v>
      </c>
    </row>
    <row r="57" spans="1:14">
      <c r="A57" t="s">
        <v>243</v>
      </c>
      <c r="N57" t="s">
        <v>698</v>
      </c>
    </row>
    <row r="58" spans="1:14">
      <c r="A58" t="s">
        <v>244</v>
      </c>
      <c r="N58" t="s">
        <v>699</v>
      </c>
    </row>
    <row r="59" spans="1:14">
      <c r="A59" t="s">
        <v>245</v>
      </c>
      <c r="N59" t="s">
        <v>700</v>
      </c>
    </row>
    <row r="60" spans="1:14">
      <c r="A60" t="s">
        <v>246</v>
      </c>
    </row>
    <row r="61" spans="1:14">
      <c r="A61" t="s">
        <v>247</v>
      </c>
    </row>
    <row r="62" spans="1:14">
      <c r="A62" t="s">
        <v>248</v>
      </c>
    </row>
  </sheetData>
  <sortState xmlns:xlrd2="http://schemas.microsoft.com/office/spreadsheetml/2017/richdata2" ref="P2:P25">
    <sortCondition ref="P2"/>
  </sortState>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53"/>
  <sheetViews>
    <sheetView workbookViewId="0">
      <selection activeCell="G19" sqref="G19"/>
    </sheetView>
  </sheetViews>
  <sheetFormatPr baseColWidth="10" defaultColWidth="9.140625" defaultRowHeight="14.25"/>
  <cols>
    <col min="2" max="2" width="49" style="14" customWidth="1"/>
    <col min="3" max="3" width="5.7109375" style="14" customWidth="1"/>
    <col min="4" max="4" width="13" style="14" customWidth="1"/>
    <col min="5" max="5" width="15.5703125" style="14" customWidth="1"/>
    <col min="6" max="6" width="22" style="14" customWidth="1"/>
    <col min="7" max="7" width="11" style="14"/>
    <col min="8" max="8" width="22.7109375" style="15" customWidth="1"/>
    <col min="9" max="16384" width="9.140625" style="16"/>
  </cols>
  <sheetData>
    <row r="1" spans="2:8" ht="15">
      <c r="B1" s="17" t="s">
        <v>701</v>
      </c>
      <c r="C1" s="17" t="s">
        <v>702</v>
      </c>
      <c r="D1" s="17" t="s">
        <v>703</v>
      </c>
      <c r="E1" s="17" t="s">
        <v>4</v>
      </c>
      <c r="F1" s="17" t="s">
        <v>162</v>
      </c>
      <c r="G1" s="18" t="s">
        <v>704</v>
      </c>
      <c r="H1" s="19" t="s">
        <v>705</v>
      </c>
    </row>
    <row r="2" spans="2:8">
      <c r="B2" s="20" t="s">
        <v>249</v>
      </c>
      <c r="C2" s="20" t="s">
        <v>706</v>
      </c>
      <c r="D2" s="20" t="s">
        <v>707</v>
      </c>
      <c r="E2" s="20" t="s">
        <v>188</v>
      </c>
      <c r="F2" s="20" t="s">
        <v>708</v>
      </c>
      <c r="G2" s="21"/>
      <c r="H2" s="22">
        <v>252019000272</v>
      </c>
    </row>
    <row r="3" spans="2:8">
      <c r="B3" s="23" t="s">
        <v>310</v>
      </c>
      <c r="C3" s="23" t="s">
        <v>706</v>
      </c>
      <c r="D3" s="23" t="s">
        <v>709</v>
      </c>
      <c r="E3" s="23" t="s">
        <v>188</v>
      </c>
      <c r="F3" s="23" t="s">
        <v>708</v>
      </c>
      <c r="G3" s="24"/>
      <c r="H3" s="25">
        <v>152019000251</v>
      </c>
    </row>
    <row r="4" spans="2:8">
      <c r="B4" s="20" t="s">
        <v>370</v>
      </c>
      <c r="C4" s="20" t="s">
        <v>706</v>
      </c>
      <c r="D4" s="20" t="s">
        <v>709</v>
      </c>
      <c r="E4" s="20" t="s">
        <v>188</v>
      </c>
      <c r="F4" s="20" t="s">
        <v>708</v>
      </c>
      <c r="G4" s="21"/>
      <c r="H4" s="22">
        <v>152019000235</v>
      </c>
    </row>
    <row r="5" spans="2:8">
      <c r="B5" s="23" t="s">
        <v>250</v>
      </c>
      <c r="C5" s="23" t="s">
        <v>706</v>
      </c>
      <c r="D5" s="23" t="s">
        <v>707</v>
      </c>
      <c r="E5" s="23" t="s">
        <v>189</v>
      </c>
      <c r="F5" s="23" t="s">
        <v>710</v>
      </c>
      <c r="G5" s="24"/>
      <c r="H5" s="25">
        <v>452022000118</v>
      </c>
    </row>
    <row r="6" spans="2:8">
      <c r="B6" s="20" t="s">
        <v>311</v>
      </c>
      <c r="C6" s="20" t="s">
        <v>706</v>
      </c>
      <c r="D6" s="20" t="s">
        <v>707</v>
      </c>
      <c r="E6" s="20" t="s">
        <v>189</v>
      </c>
      <c r="F6" s="20" t="s">
        <v>710</v>
      </c>
      <c r="G6" s="21"/>
      <c r="H6" s="22">
        <v>152022000084</v>
      </c>
    </row>
    <row r="7" spans="2:8">
      <c r="B7" s="23" t="s">
        <v>251</v>
      </c>
      <c r="C7" s="23" t="s">
        <v>706</v>
      </c>
      <c r="D7" s="23" t="s">
        <v>709</v>
      </c>
      <c r="E7" s="23" t="s">
        <v>190</v>
      </c>
      <c r="F7" s="23" t="s">
        <v>711</v>
      </c>
      <c r="G7" s="24"/>
      <c r="H7" s="25">
        <v>152036000010</v>
      </c>
    </row>
    <row r="8" spans="2:8">
      <c r="B8" s="20" t="s">
        <v>312</v>
      </c>
      <c r="C8" s="20" t="s">
        <v>706</v>
      </c>
      <c r="D8" s="20" t="s">
        <v>707</v>
      </c>
      <c r="E8" s="20" t="s">
        <v>190</v>
      </c>
      <c r="F8" s="20" t="s">
        <v>711</v>
      </c>
      <c r="G8" s="21"/>
      <c r="H8" s="22">
        <v>252036000081</v>
      </c>
    </row>
    <row r="9" spans="2:8">
      <c r="B9" s="23" t="s">
        <v>371</v>
      </c>
      <c r="C9" s="23" t="s">
        <v>706</v>
      </c>
      <c r="D9" s="23" t="s">
        <v>709</v>
      </c>
      <c r="E9" s="23" t="s">
        <v>190</v>
      </c>
      <c r="F9" s="23" t="s">
        <v>711</v>
      </c>
      <c r="G9" s="24"/>
      <c r="H9" s="25">
        <v>152036000036</v>
      </c>
    </row>
    <row r="10" spans="2:8">
      <c r="B10" s="20" t="s">
        <v>252</v>
      </c>
      <c r="C10" s="20" t="s">
        <v>706</v>
      </c>
      <c r="D10" s="20" t="s">
        <v>707</v>
      </c>
      <c r="E10" s="20" t="s">
        <v>191</v>
      </c>
      <c r="F10" s="20" t="s">
        <v>712</v>
      </c>
      <c r="G10" s="21"/>
      <c r="H10" s="22">
        <v>152051000387</v>
      </c>
    </row>
    <row r="11" spans="2:8">
      <c r="B11" s="23" t="s">
        <v>313</v>
      </c>
      <c r="C11" s="23" t="s">
        <v>706</v>
      </c>
      <c r="D11" s="23" t="s">
        <v>707</v>
      </c>
      <c r="E11" s="23" t="s">
        <v>191</v>
      </c>
      <c r="F11" s="23" t="s">
        <v>712</v>
      </c>
      <c r="G11" s="24"/>
      <c r="H11" s="25">
        <v>252051000691</v>
      </c>
    </row>
    <row r="12" spans="2:8">
      <c r="B12" s="20" t="s">
        <v>372</v>
      </c>
      <c r="C12" s="20" t="s">
        <v>706</v>
      </c>
      <c r="D12" s="20" t="s">
        <v>707</v>
      </c>
      <c r="E12" s="20" t="s">
        <v>191</v>
      </c>
      <c r="F12" s="20" t="s">
        <v>712</v>
      </c>
      <c r="G12" s="21"/>
      <c r="H12" s="22">
        <v>252051000578</v>
      </c>
    </row>
    <row r="13" spans="2:8">
      <c r="B13" s="20" t="s">
        <v>253</v>
      </c>
      <c r="C13" s="20" t="s">
        <v>713</v>
      </c>
      <c r="D13" s="20" t="s">
        <v>707</v>
      </c>
      <c r="E13" s="20" t="s">
        <v>192</v>
      </c>
      <c r="F13" s="20" t="s">
        <v>714</v>
      </c>
      <c r="G13" s="21" t="s">
        <v>704</v>
      </c>
      <c r="H13" s="22">
        <v>252079002100</v>
      </c>
    </row>
    <row r="14" spans="2:8">
      <c r="B14" s="20" t="s">
        <v>314</v>
      </c>
      <c r="C14" s="20" t="s">
        <v>713</v>
      </c>
      <c r="D14" s="20" t="s">
        <v>707</v>
      </c>
      <c r="E14" s="20" t="s">
        <v>192</v>
      </c>
      <c r="F14" s="20" t="s">
        <v>714</v>
      </c>
      <c r="G14" s="21" t="s">
        <v>704</v>
      </c>
      <c r="H14" s="22">
        <v>252079001502</v>
      </c>
    </row>
    <row r="15" spans="2:8">
      <c r="B15" s="23" t="s">
        <v>373</v>
      </c>
      <c r="C15" s="23" t="s">
        <v>713</v>
      </c>
      <c r="D15" s="23" t="s">
        <v>707</v>
      </c>
      <c r="E15" s="23" t="s">
        <v>192</v>
      </c>
      <c r="F15" s="23" t="s">
        <v>714</v>
      </c>
      <c r="G15" s="24" t="s">
        <v>704</v>
      </c>
      <c r="H15" s="25">
        <v>252079002011</v>
      </c>
    </row>
    <row r="16" spans="2:8">
      <c r="B16" s="20" t="s">
        <v>424</v>
      </c>
      <c r="C16" s="20" t="s">
        <v>713</v>
      </c>
      <c r="D16" s="20" t="s">
        <v>707</v>
      </c>
      <c r="E16" s="20" t="s">
        <v>192</v>
      </c>
      <c r="F16" s="20" t="s">
        <v>714</v>
      </c>
      <c r="G16" s="21" t="s">
        <v>704</v>
      </c>
      <c r="H16" s="22">
        <v>252079002223</v>
      </c>
    </row>
    <row r="17" spans="2:8">
      <c r="B17" s="23" t="s">
        <v>457</v>
      </c>
      <c r="C17" s="23" t="s">
        <v>713</v>
      </c>
      <c r="D17" s="23" t="s">
        <v>707</v>
      </c>
      <c r="E17" s="23" t="s">
        <v>192</v>
      </c>
      <c r="F17" s="23" t="s">
        <v>714</v>
      </c>
      <c r="G17" s="24" t="s">
        <v>704</v>
      </c>
      <c r="H17" s="25">
        <v>252079002126</v>
      </c>
    </row>
    <row r="18" spans="2:8">
      <c r="B18" s="23" t="s">
        <v>481</v>
      </c>
      <c r="C18" s="23" t="s">
        <v>706</v>
      </c>
      <c r="D18" s="23" t="s">
        <v>707</v>
      </c>
      <c r="E18" s="23" t="s">
        <v>192</v>
      </c>
      <c r="F18" s="23" t="s">
        <v>714</v>
      </c>
      <c r="G18" s="24" t="s">
        <v>704</v>
      </c>
      <c r="H18" s="25">
        <v>252079001456</v>
      </c>
    </row>
    <row r="19" spans="2:8">
      <c r="B19" s="20" t="s">
        <v>501</v>
      </c>
      <c r="C19" s="20" t="s">
        <v>706</v>
      </c>
      <c r="D19" s="20" t="s">
        <v>707</v>
      </c>
      <c r="E19" s="20" t="s">
        <v>192</v>
      </c>
      <c r="F19" s="20" t="s">
        <v>714</v>
      </c>
      <c r="G19" s="21" t="s">
        <v>704</v>
      </c>
      <c r="H19" s="22">
        <v>252079000883</v>
      </c>
    </row>
    <row r="20" spans="2:8">
      <c r="B20" s="23" t="s">
        <v>516</v>
      </c>
      <c r="C20" s="23" t="s">
        <v>706</v>
      </c>
      <c r="D20" s="23" t="s">
        <v>707</v>
      </c>
      <c r="E20" s="23" t="s">
        <v>192</v>
      </c>
      <c r="F20" s="23" t="s">
        <v>714</v>
      </c>
      <c r="G20" s="24" t="s">
        <v>704</v>
      </c>
      <c r="H20" s="25">
        <v>152079000374</v>
      </c>
    </row>
    <row r="21" spans="2:8">
      <c r="B21" s="20" t="s">
        <v>527</v>
      </c>
      <c r="C21" s="20" t="s">
        <v>706</v>
      </c>
      <c r="D21" s="20" t="s">
        <v>707</v>
      </c>
      <c r="E21" s="20" t="s">
        <v>192</v>
      </c>
      <c r="F21" s="20" t="s">
        <v>714</v>
      </c>
      <c r="G21" s="21" t="s">
        <v>704</v>
      </c>
      <c r="H21" s="22">
        <v>252079002045</v>
      </c>
    </row>
    <row r="22" spans="2:8">
      <c r="B22" s="23" t="s">
        <v>537</v>
      </c>
      <c r="C22" s="23" t="s">
        <v>706</v>
      </c>
      <c r="D22" s="23" t="s">
        <v>707</v>
      </c>
      <c r="E22" s="23" t="s">
        <v>192</v>
      </c>
      <c r="F22" s="23" t="s">
        <v>714</v>
      </c>
      <c r="G22" s="24" t="s">
        <v>704</v>
      </c>
      <c r="H22" s="25">
        <v>252079000620</v>
      </c>
    </row>
    <row r="23" spans="2:8">
      <c r="B23" s="20" t="s">
        <v>547</v>
      </c>
      <c r="C23" s="20" t="s">
        <v>706</v>
      </c>
      <c r="D23" s="20" t="s">
        <v>709</v>
      </c>
      <c r="E23" s="20" t="s">
        <v>192</v>
      </c>
      <c r="F23" s="20" t="s">
        <v>714</v>
      </c>
      <c r="G23" s="21" t="s">
        <v>704</v>
      </c>
      <c r="H23" s="22">
        <v>152079000021</v>
      </c>
    </row>
    <row r="24" spans="2:8">
      <c r="B24" s="20" t="s">
        <v>556</v>
      </c>
      <c r="C24" s="20" t="s">
        <v>706</v>
      </c>
      <c r="D24" s="20" t="s">
        <v>707</v>
      </c>
      <c r="E24" s="20" t="s">
        <v>192</v>
      </c>
      <c r="F24" s="20" t="s">
        <v>714</v>
      </c>
      <c r="G24" s="21" t="s">
        <v>704</v>
      </c>
      <c r="H24" s="22">
        <v>252079000743</v>
      </c>
    </row>
    <row r="25" spans="2:8">
      <c r="B25" s="23" t="s">
        <v>564</v>
      </c>
      <c r="C25" s="23" t="s">
        <v>706</v>
      </c>
      <c r="D25" s="23" t="s">
        <v>707</v>
      </c>
      <c r="E25" s="23" t="s">
        <v>192</v>
      </c>
      <c r="F25" s="23" t="s">
        <v>714</v>
      </c>
      <c r="G25" s="24" t="s">
        <v>704</v>
      </c>
      <c r="H25" s="25">
        <v>252079000433</v>
      </c>
    </row>
    <row r="26" spans="2:8">
      <c r="B26" s="23" t="s">
        <v>572</v>
      </c>
      <c r="C26" s="23" t="s">
        <v>706</v>
      </c>
      <c r="D26" s="23" t="s">
        <v>707</v>
      </c>
      <c r="E26" s="23" t="s">
        <v>192</v>
      </c>
      <c r="F26" s="23" t="s">
        <v>714</v>
      </c>
      <c r="G26" s="24" t="s">
        <v>704</v>
      </c>
      <c r="H26" s="25">
        <v>252079000182</v>
      </c>
    </row>
    <row r="27" spans="2:8">
      <c r="B27" s="23" t="s">
        <v>254</v>
      </c>
      <c r="C27" s="23" t="s">
        <v>706</v>
      </c>
      <c r="D27" s="23" t="s">
        <v>707</v>
      </c>
      <c r="E27" s="23" t="s">
        <v>193</v>
      </c>
      <c r="F27" s="23" t="s">
        <v>708</v>
      </c>
      <c r="G27" s="24"/>
      <c r="H27" s="25">
        <v>252083000154</v>
      </c>
    </row>
    <row r="28" spans="2:8">
      <c r="B28" s="20" t="s">
        <v>315</v>
      </c>
      <c r="C28" s="20" t="s">
        <v>706</v>
      </c>
      <c r="D28" s="20" t="s">
        <v>707</v>
      </c>
      <c r="E28" s="20" t="s">
        <v>193</v>
      </c>
      <c r="F28" s="20" t="s">
        <v>708</v>
      </c>
      <c r="G28" s="21"/>
      <c r="H28" s="22">
        <v>252083000201</v>
      </c>
    </row>
    <row r="29" spans="2:8">
      <c r="B29" s="23" t="s">
        <v>374</v>
      </c>
      <c r="C29" s="23" t="s">
        <v>706</v>
      </c>
      <c r="D29" s="23" t="s">
        <v>709</v>
      </c>
      <c r="E29" s="23" t="s">
        <v>193</v>
      </c>
      <c r="F29" s="23" t="s">
        <v>708</v>
      </c>
      <c r="G29" s="24"/>
      <c r="H29" s="25">
        <v>152083000613</v>
      </c>
    </row>
    <row r="30" spans="2:8">
      <c r="B30" s="20" t="s">
        <v>255</v>
      </c>
      <c r="C30" s="20" t="s">
        <v>706</v>
      </c>
      <c r="D30" s="20" t="s">
        <v>707</v>
      </c>
      <c r="E30" s="20" t="s">
        <v>194</v>
      </c>
      <c r="F30" s="20" t="s">
        <v>712</v>
      </c>
      <c r="G30" s="21"/>
      <c r="H30" s="22">
        <v>252110000030</v>
      </c>
    </row>
    <row r="31" spans="2:8">
      <c r="B31" s="23" t="s">
        <v>316</v>
      </c>
      <c r="C31" s="23" t="s">
        <v>706</v>
      </c>
      <c r="D31" s="23" t="s">
        <v>707</v>
      </c>
      <c r="E31" s="23" t="s">
        <v>194</v>
      </c>
      <c r="F31" s="23" t="s">
        <v>712</v>
      </c>
      <c r="G31" s="24"/>
      <c r="H31" s="25">
        <v>452110000861</v>
      </c>
    </row>
    <row r="32" spans="2:8">
      <c r="B32" s="20" t="s">
        <v>375</v>
      </c>
      <c r="C32" s="20" t="s">
        <v>706</v>
      </c>
      <c r="D32" s="20" t="s">
        <v>709</v>
      </c>
      <c r="E32" s="20" t="s">
        <v>194</v>
      </c>
      <c r="F32" s="20" t="s">
        <v>712</v>
      </c>
      <c r="G32" s="21"/>
      <c r="H32" s="22">
        <v>152110000019</v>
      </c>
    </row>
    <row r="33" spans="2:8">
      <c r="B33" s="23" t="s">
        <v>425</v>
      </c>
      <c r="C33" s="23" t="s">
        <v>706</v>
      </c>
      <c r="D33" s="23" t="s">
        <v>707</v>
      </c>
      <c r="E33" s="23" t="s">
        <v>194</v>
      </c>
      <c r="F33" s="23" t="s">
        <v>712</v>
      </c>
      <c r="G33" s="24"/>
      <c r="H33" s="25">
        <v>252110000285</v>
      </c>
    </row>
    <row r="34" spans="2:8">
      <c r="B34" s="20" t="s">
        <v>458</v>
      </c>
      <c r="C34" s="20" t="s">
        <v>706</v>
      </c>
      <c r="D34" s="20" t="s">
        <v>707</v>
      </c>
      <c r="E34" s="20" t="s">
        <v>194</v>
      </c>
      <c r="F34" s="20" t="s">
        <v>712</v>
      </c>
      <c r="G34" s="21"/>
      <c r="H34" s="22">
        <v>252110000081</v>
      </c>
    </row>
    <row r="35" spans="2:8">
      <c r="B35" s="23" t="s">
        <v>482</v>
      </c>
      <c r="C35" s="23" t="s">
        <v>706</v>
      </c>
      <c r="D35" s="23" t="s">
        <v>707</v>
      </c>
      <c r="E35" s="23" t="s">
        <v>194</v>
      </c>
      <c r="F35" s="23" t="s">
        <v>712</v>
      </c>
      <c r="G35" s="24"/>
      <c r="H35" s="25">
        <v>252110000773</v>
      </c>
    </row>
    <row r="36" spans="2:8">
      <c r="B36" s="20" t="s">
        <v>502</v>
      </c>
      <c r="C36" s="20" t="s">
        <v>706</v>
      </c>
      <c r="D36" s="20" t="s">
        <v>707</v>
      </c>
      <c r="E36" s="20" t="s">
        <v>194</v>
      </c>
      <c r="F36" s="20" t="s">
        <v>712</v>
      </c>
      <c r="G36" s="21"/>
      <c r="H36" s="22">
        <v>252110000633</v>
      </c>
    </row>
    <row r="37" spans="2:8">
      <c r="B37" s="23" t="s">
        <v>517</v>
      </c>
      <c r="C37" s="23" t="s">
        <v>706</v>
      </c>
      <c r="D37" s="23" t="s">
        <v>707</v>
      </c>
      <c r="E37" s="23" t="s">
        <v>194</v>
      </c>
      <c r="F37" s="23" t="s">
        <v>712</v>
      </c>
      <c r="G37" s="24"/>
      <c r="H37" s="25">
        <v>252110000838</v>
      </c>
    </row>
    <row r="38" spans="2:8">
      <c r="B38" s="20" t="s">
        <v>257</v>
      </c>
      <c r="C38" s="20" t="s">
        <v>706</v>
      </c>
      <c r="D38" s="20" t="s">
        <v>707</v>
      </c>
      <c r="E38" s="20" t="s">
        <v>196</v>
      </c>
      <c r="F38" s="20" t="s">
        <v>715</v>
      </c>
      <c r="G38" s="21"/>
      <c r="H38" s="22">
        <v>252001002740</v>
      </c>
    </row>
    <row r="39" spans="2:8">
      <c r="B39" s="23" t="s">
        <v>318</v>
      </c>
      <c r="C39" s="23" t="s">
        <v>706</v>
      </c>
      <c r="D39" s="23" t="s">
        <v>707</v>
      </c>
      <c r="E39" s="23" t="s">
        <v>196</v>
      </c>
      <c r="F39" s="23" t="s">
        <v>715</v>
      </c>
      <c r="G39" s="24"/>
      <c r="H39" s="25">
        <v>252240000015</v>
      </c>
    </row>
    <row r="40" spans="2:8">
      <c r="B40" s="20" t="s">
        <v>258</v>
      </c>
      <c r="C40" s="20" t="s">
        <v>706</v>
      </c>
      <c r="D40" s="20" t="s">
        <v>707</v>
      </c>
      <c r="E40" s="20" t="s">
        <v>197</v>
      </c>
      <c r="F40" s="20" t="s">
        <v>708</v>
      </c>
      <c r="G40" s="21"/>
      <c r="H40" s="22">
        <v>252203000307</v>
      </c>
    </row>
    <row r="41" spans="2:8">
      <c r="B41" s="23" t="s">
        <v>319</v>
      </c>
      <c r="C41" s="23" t="s">
        <v>706</v>
      </c>
      <c r="D41" s="23" t="s">
        <v>709</v>
      </c>
      <c r="E41" s="23" t="s">
        <v>197</v>
      </c>
      <c r="F41" s="23" t="s">
        <v>708</v>
      </c>
      <c r="G41" s="24"/>
      <c r="H41" s="25">
        <v>152203000400</v>
      </c>
    </row>
    <row r="42" spans="2:8">
      <c r="B42" s="20" t="s">
        <v>377</v>
      </c>
      <c r="C42" s="20" t="s">
        <v>706</v>
      </c>
      <c r="D42" s="20" t="s">
        <v>709</v>
      </c>
      <c r="E42" s="20" t="s">
        <v>197</v>
      </c>
      <c r="F42" s="20" t="s">
        <v>708</v>
      </c>
      <c r="G42" s="21"/>
      <c r="H42" s="22">
        <v>352203000018</v>
      </c>
    </row>
    <row r="43" spans="2:8">
      <c r="B43" s="23" t="s">
        <v>427</v>
      </c>
      <c r="C43" s="23" t="s">
        <v>706</v>
      </c>
      <c r="D43" s="23" t="s">
        <v>707</v>
      </c>
      <c r="E43" s="23" t="s">
        <v>197</v>
      </c>
      <c r="F43" s="23" t="s">
        <v>708</v>
      </c>
      <c r="G43" s="24"/>
      <c r="H43" s="25">
        <v>252203000374</v>
      </c>
    </row>
    <row r="44" spans="2:8">
      <c r="B44" s="20" t="s">
        <v>259</v>
      </c>
      <c r="C44" s="20" t="s">
        <v>706</v>
      </c>
      <c r="D44" s="20" t="s">
        <v>707</v>
      </c>
      <c r="E44" s="20" t="s">
        <v>198</v>
      </c>
      <c r="F44" s="20" t="s">
        <v>711</v>
      </c>
      <c r="G44" s="21"/>
      <c r="H44" s="22">
        <v>252207000344</v>
      </c>
    </row>
    <row r="45" spans="2:8">
      <c r="B45" s="23" t="s">
        <v>320</v>
      </c>
      <c r="C45" s="23" t="s">
        <v>706</v>
      </c>
      <c r="D45" s="23" t="s">
        <v>707</v>
      </c>
      <c r="E45" s="23" t="s">
        <v>198</v>
      </c>
      <c r="F45" s="23" t="s">
        <v>711</v>
      </c>
      <c r="G45" s="24"/>
      <c r="H45" s="25">
        <v>252207000018</v>
      </c>
    </row>
    <row r="46" spans="2:8">
      <c r="B46" s="20" t="s">
        <v>378</v>
      </c>
      <c r="C46" s="20" t="s">
        <v>706</v>
      </c>
      <c r="D46" s="20" t="s">
        <v>709</v>
      </c>
      <c r="E46" s="20" t="s">
        <v>198</v>
      </c>
      <c r="F46" s="20" t="s">
        <v>711</v>
      </c>
      <c r="G46" s="21"/>
      <c r="H46" s="22">
        <v>352207000021</v>
      </c>
    </row>
    <row r="47" spans="2:8">
      <c r="B47" s="23" t="s">
        <v>256</v>
      </c>
      <c r="C47" s="23" t="s">
        <v>713</v>
      </c>
      <c r="D47" s="23" t="s">
        <v>707</v>
      </c>
      <c r="E47" s="23" t="s">
        <v>195</v>
      </c>
      <c r="F47" s="23" t="s">
        <v>710</v>
      </c>
      <c r="G47" s="24"/>
      <c r="H47" s="25">
        <v>252215000078</v>
      </c>
    </row>
    <row r="48" spans="2:8">
      <c r="B48" s="23" t="s">
        <v>317</v>
      </c>
      <c r="C48" s="23" t="s">
        <v>713</v>
      </c>
      <c r="D48" s="23" t="s">
        <v>707</v>
      </c>
      <c r="E48" s="23" t="s">
        <v>195</v>
      </c>
      <c r="F48" s="23" t="s">
        <v>710</v>
      </c>
      <c r="G48" s="24"/>
      <c r="H48" s="25">
        <v>252215000531</v>
      </c>
    </row>
    <row r="49" spans="2:8">
      <c r="B49" s="20" t="s">
        <v>376</v>
      </c>
      <c r="C49" s="20" t="s">
        <v>713</v>
      </c>
      <c r="D49" s="20" t="s">
        <v>707</v>
      </c>
      <c r="E49" s="20" t="s">
        <v>195</v>
      </c>
      <c r="F49" s="20" t="s">
        <v>710</v>
      </c>
      <c r="G49" s="21"/>
      <c r="H49" s="22">
        <v>252215000477</v>
      </c>
    </row>
    <row r="50" spans="2:8">
      <c r="B50" s="23" t="s">
        <v>426</v>
      </c>
      <c r="C50" s="23" t="s">
        <v>713</v>
      </c>
      <c r="D50" s="23" t="s">
        <v>707</v>
      </c>
      <c r="E50" s="23" t="s">
        <v>195</v>
      </c>
      <c r="F50" s="23" t="s">
        <v>710</v>
      </c>
      <c r="G50" s="24"/>
      <c r="H50" s="25">
        <v>252215000299</v>
      </c>
    </row>
    <row r="51" spans="2:8">
      <c r="B51" s="23" t="s">
        <v>459</v>
      </c>
      <c r="C51" s="23" t="s">
        <v>713</v>
      </c>
      <c r="D51" s="23" t="s">
        <v>707</v>
      </c>
      <c r="E51" s="23" t="s">
        <v>195</v>
      </c>
      <c r="F51" s="23" t="s">
        <v>710</v>
      </c>
      <c r="G51" s="24"/>
      <c r="H51" s="25">
        <v>252215000094</v>
      </c>
    </row>
    <row r="52" spans="2:8">
      <c r="B52" s="23" t="s">
        <v>483</v>
      </c>
      <c r="C52" s="23" t="s">
        <v>713</v>
      </c>
      <c r="D52" s="23" t="s">
        <v>707</v>
      </c>
      <c r="E52" s="23" t="s">
        <v>195</v>
      </c>
      <c r="F52" s="23" t="s">
        <v>710</v>
      </c>
      <c r="G52" s="24"/>
      <c r="H52" s="25">
        <v>252215000027</v>
      </c>
    </row>
    <row r="53" spans="2:8">
      <c r="B53" s="20" t="s">
        <v>503</v>
      </c>
      <c r="C53" s="20" t="s">
        <v>713</v>
      </c>
      <c r="D53" s="20" t="s">
        <v>707</v>
      </c>
      <c r="E53" s="20" t="s">
        <v>195</v>
      </c>
      <c r="F53" s="20" t="s">
        <v>710</v>
      </c>
      <c r="G53" s="21"/>
      <c r="H53" s="22">
        <v>252215000221</v>
      </c>
    </row>
    <row r="54" spans="2:8">
      <c r="B54" s="20" t="s">
        <v>518</v>
      </c>
      <c r="C54" s="20" t="s">
        <v>713</v>
      </c>
      <c r="D54" s="20" t="s">
        <v>707</v>
      </c>
      <c r="E54" s="20" t="s">
        <v>195</v>
      </c>
      <c r="F54" s="20" t="s">
        <v>710</v>
      </c>
      <c r="G54" s="21"/>
      <c r="H54" s="22">
        <v>252215000264</v>
      </c>
    </row>
    <row r="55" spans="2:8">
      <c r="B55" s="23" t="s">
        <v>528</v>
      </c>
      <c r="C55" s="23" t="s">
        <v>713</v>
      </c>
      <c r="D55" s="23" t="s">
        <v>707</v>
      </c>
      <c r="E55" s="23" t="s">
        <v>195</v>
      </c>
      <c r="F55" s="23" t="s">
        <v>710</v>
      </c>
      <c r="G55" s="24"/>
      <c r="H55" s="25">
        <v>252215000434</v>
      </c>
    </row>
    <row r="56" spans="2:8">
      <c r="B56" s="20" t="s">
        <v>538</v>
      </c>
      <c r="C56" s="20" t="s">
        <v>713</v>
      </c>
      <c r="D56" s="20" t="s">
        <v>707</v>
      </c>
      <c r="E56" s="20" t="s">
        <v>195</v>
      </c>
      <c r="F56" s="20" t="s">
        <v>710</v>
      </c>
      <c r="G56" s="21"/>
      <c r="H56" s="22">
        <v>252215000167</v>
      </c>
    </row>
    <row r="57" spans="2:8">
      <c r="B57" s="23" t="s">
        <v>548</v>
      </c>
      <c r="C57" s="23" t="s">
        <v>713</v>
      </c>
      <c r="D57" s="23" t="s">
        <v>707</v>
      </c>
      <c r="E57" s="23" t="s">
        <v>195</v>
      </c>
      <c r="F57" s="23" t="s">
        <v>710</v>
      </c>
      <c r="G57" s="24"/>
      <c r="H57" s="25">
        <v>252215000230</v>
      </c>
    </row>
    <row r="58" spans="2:8">
      <c r="B58" s="20" t="s">
        <v>557</v>
      </c>
      <c r="C58" s="20" t="s">
        <v>713</v>
      </c>
      <c r="D58" s="20" t="s">
        <v>707</v>
      </c>
      <c r="E58" s="20" t="s">
        <v>195</v>
      </c>
      <c r="F58" s="20" t="s">
        <v>710</v>
      </c>
      <c r="G58" s="21"/>
      <c r="H58" s="22">
        <v>252215000248</v>
      </c>
    </row>
    <row r="59" spans="2:8">
      <c r="B59" s="23" t="s">
        <v>565</v>
      </c>
      <c r="C59" s="23" t="s">
        <v>713</v>
      </c>
      <c r="D59" s="23" t="s">
        <v>707</v>
      </c>
      <c r="E59" s="23" t="s">
        <v>195</v>
      </c>
      <c r="F59" s="23" t="s">
        <v>710</v>
      </c>
      <c r="G59" s="24"/>
      <c r="H59" s="25">
        <v>252215000159</v>
      </c>
    </row>
    <row r="60" spans="2:8">
      <c r="B60" s="23" t="s">
        <v>573</v>
      </c>
      <c r="C60" s="23" t="s">
        <v>713</v>
      </c>
      <c r="D60" s="23" t="s">
        <v>707</v>
      </c>
      <c r="E60" s="23" t="s">
        <v>195</v>
      </c>
      <c r="F60" s="23" t="s">
        <v>710</v>
      </c>
      <c r="G60" s="24"/>
      <c r="H60" s="25">
        <v>252215000256</v>
      </c>
    </row>
    <row r="61" spans="2:8">
      <c r="B61" s="23" t="s">
        <v>580</v>
      </c>
      <c r="C61" s="23" t="s">
        <v>713</v>
      </c>
      <c r="D61" s="23" t="s">
        <v>707</v>
      </c>
      <c r="E61" s="23" t="s">
        <v>195</v>
      </c>
      <c r="F61" s="23" t="s">
        <v>710</v>
      </c>
      <c r="G61" s="24"/>
      <c r="H61" s="25">
        <v>252215000337</v>
      </c>
    </row>
    <row r="62" spans="2:8">
      <c r="B62" s="20" t="s">
        <v>587</v>
      </c>
      <c r="C62" s="20" t="s">
        <v>713</v>
      </c>
      <c r="D62" s="20" t="s">
        <v>707</v>
      </c>
      <c r="E62" s="20" t="s">
        <v>195</v>
      </c>
      <c r="F62" s="20" t="s">
        <v>710</v>
      </c>
      <c r="G62" s="21"/>
      <c r="H62" s="22">
        <v>252215000418</v>
      </c>
    </row>
    <row r="63" spans="2:8">
      <c r="B63" s="20" t="s">
        <v>594</v>
      </c>
      <c r="C63" s="20" t="s">
        <v>713</v>
      </c>
      <c r="D63" s="20" t="s">
        <v>707</v>
      </c>
      <c r="E63" s="20" t="s">
        <v>195</v>
      </c>
      <c r="F63" s="20" t="s">
        <v>710</v>
      </c>
      <c r="G63" s="21"/>
      <c r="H63" s="22">
        <v>252215000086</v>
      </c>
    </row>
    <row r="64" spans="2:8">
      <c r="B64" s="20" t="s">
        <v>601</v>
      </c>
      <c r="C64" s="20" t="s">
        <v>713</v>
      </c>
      <c r="D64" s="20" t="s">
        <v>707</v>
      </c>
      <c r="E64" s="20" t="s">
        <v>195</v>
      </c>
      <c r="F64" s="20" t="s">
        <v>710</v>
      </c>
      <c r="G64" s="21"/>
      <c r="H64" s="22">
        <v>252215000124</v>
      </c>
    </row>
    <row r="65" spans="2:8">
      <c r="B65" s="20" t="s">
        <v>608</v>
      </c>
      <c r="C65" s="20" t="s">
        <v>713</v>
      </c>
      <c r="D65" s="20" t="s">
        <v>707</v>
      </c>
      <c r="E65" s="20" t="s">
        <v>195</v>
      </c>
      <c r="F65" s="20" t="s">
        <v>710</v>
      </c>
      <c r="G65" s="21"/>
      <c r="H65" s="22">
        <v>252215000060</v>
      </c>
    </row>
    <row r="66" spans="2:8">
      <c r="B66" s="23" t="s">
        <v>615</v>
      </c>
      <c r="C66" s="23" t="s">
        <v>713</v>
      </c>
      <c r="D66" s="23" t="s">
        <v>707</v>
      </c>
      <c r="E66" s="23" t="s">
        <v>195</v>
      </c>
      <c r="F66" s="23" t="s">
        <v>710</v>
      </c>
      <c r="G66" s="24"/>
      <c r="H66" s="25">
        <v>252215000175</v>
      </c>
    </row>
    <row r="67" spans="2:8">
      <c r="B67" s="20" t="s">
        <v>622</v>
      </c>
      <c r="C67" s="20" t="s">
        <v>713</v>
      </c>
      <c r="D67" s="20" t="s">
        <v>707</v>
      </c>
      <c r="E67" s="20" t="s">
        <v>195</v>
      </c>
      <c r="F67" s="20" t="s">
        <v>710</v>
      </c>
      <c r="G67" s="21"/>
      <c r="H67" s="22">
        <v>252215000302</v>
      </c>
    </row>
    <row r="68" spans="2:8">
      <c r="B68" s="23" t="s">
        <v>628</v>
      </c>
      <c r="C68" s="23" t="s">
        <v>706</v>
      </c>
      <c r="D68" s="23" t="s">
        <v>707</v>
      </c>
      <c r="E68" s="23" t="s">
        <v>195</v>
      </c>
      <c r="F68" s="23" t="s">
        <v>710</v>
      </c>
      <c r="G68" s="24"/>
      <c r="H68" s="25">
        <v>252215000451</v>
      </c>
    </row>
    <row r="69" spans="2:8">
      <c r="B69" s="20" t="s">
        <v>633</v>
      </c>
      <c r="C69" s="20" t="s">
        <v>706</v>
      </c>
      <c r="D69" s="20" t="s">
        <v>707</v>
      </c>
      <c r="E69" s="20" t="s">
        <v>195</v>
      </c>
      <c r="F69" s="20" t="s">
        <v>710</v>
      </c>
      <c r="G69" s="21"/>
      <c r="H69" s="22">
        <v>452215000441</v>
      </c>
    </row>
    <row r="70" spans="2:8">
      <c r="B70" s="23" t="s">
        <v>638</v>
      </c>
      <c r="C70" s="23" t="s">
        <v>706</v>
      </c>
      <c r="D70" s="23" t="s">
        <v>709</v>
      </c>
      <c r="E70" s="23" t="s">
        <v>195</v>
      </c>
      <c r="F70" s="23" t="s">
        <v>710</v>
      </c>
      <c r="G70" s="24"/>
      <c r="H70" s="25">
        <v>152215000138</v>
      </c>
    </row>
    <row r="71" spans="2:8">
      <c r="B71" s="20" t="s">
        <v>643</v>
      </c>
      <c r="C71" s="20" t="s">
        <v>706</v>
      </c>
      <c r="D71" s="20" t="s">
        <v>707</v>
      </c>
      <c r="E71" s="20" t="s">
        <v>195</v>
      </c>
      <c r="F71" s="20" t="s">
        <v>710</v>
      </c>
      <c r="G71" s="21"/>
      <c r="H71" s="22">
        <v>252215000469</v>
      </c>
    </row>
    <row r="72" spans="2:8">
      <c r="B72" s="20" t="s">
        <v>647</v>
      </c>
      <c r="C72" s="20" t="s">
        <v>706</v>
      </c>
      <c r="D72" s="20" t="s">
        <v>707</v>
      </c>
      <c r="E72" s="20" t="s">
        <v>195</v>
      </c>
      <c r="F72" s="20" t="s">
        <v>710</v>
      </c>
      <c r="G72" s="21"/>
      <c r="H72" s="22">
        <v>252215000035</v>
      </c>
    </row>
    <row r="73" spans="2:8">
      <c r="B73" s="23" t="s">
        <v>651</v>
      </c>
      <c r="C73" s="23" t="s">
        <v>706</v>
      </c>
      <c r="D73" s="23" t="s">
        <v>707</v>
      </c>
      <c r="E73" s="23" t="s">
        <v>195</v>
      </c>
      <c r="F73" s="23" t="s">
        <v>710</v>
      </c>
      <c r="G73" s="24"/>
      <c r="H73" s="25">
        <v>452215000492</v>
      </c>
    </row>
    <row r="74" spans="2:8">
      <c r="B74" s="20" t="s">
        <v>260</v>
      </c>
      <c r="C74" s="20" t="s">
        <v>713</v>
      </c>
      <c r="D74" s="20" t="s">
        <v>707</v>
      </c>
      <c r="E74" s="20" t="s">
        <v>199</v>
      </c>
      <c r="F74" s="20" t="s">
        <v>710</v>
      </c>
      <c r="G74" s="21"/>
      <c r="H74" s="22">
        <v>252224000099</v>
      </c>
    </row>
    <row r="75" spans="2:8">
      <c r="B75" s="20" t="s">
        <v>321</v>
      </c>
      <c r="C75" s="20" t="s">
        <v>713</v>
      </c>
      <c r="D75" s="20" t="s">
        <v>707</v>
      </c>
      <c r="E75" s="20" t="s">
        <v>199</v>
      </c>
      <c r="F75" s="20" t="s">
        <v>710</v>
      </c>
      <c r="G75" s="21"/>
      <c r="H75" s="22">
        <v>252224000064</v>
      </c>
    </row>
    <row r="76" spans="2:8">
      <c r="B76" s="23" t="s">
        <v>379</v>
      </c>
      <c r="C76" s="23" t="s">
        <v>713</v>
      </c>
      <c r="D76" s="23" t="s">
        <v>707</v>
      </c>
      <c r="E76" s="23" t="s">
        <v>199</v>
      </c>
      <c r="F76" s="23" t="s">
        <v>710</v>
      </c>
      <c r="G76" s="24"/>
      <c r="H76" s="25">
        <v>252224000200</v>
      </c>
    </row>
    <row r="77" spans="2:8">
      <c r="B77" s="20" t="s">
        <v>428</v>
      </c>
      <c r="C77" s="20" t="s">
        <v>713</v>
      </c>
      <c r="D77" s="20" t="s">
        <v>707</v>
      </c>
      <c r="E77" s="20" t="s">
        <v>199</v>
      </c>
      <c r="F77" s="20" t="s">
        <v>710</v>
      </c>
      <c r="G77" s="21"/>
      <c r="H77" s="22">
        <v>252224000196</v>
      </c>
    </row>
    <row r="78" spans="2:8">
      <c r="B78" s="23" t="s">
        <v>460</v>
      </c>
      <c r="C78" s="23" t="s">
        <v>713</v>
      </c>
      <c r="D78" s="23" t="s">
        <v>707</v>
      </c>
      <c r="E78" s="23" t="s">
        <v>199</v>
      </c>
      <c r="F78" s="23" t="s">
        <v>710</v>
      </c>
      <c r="G78" s="24"/>
      <c r="H78" s="25">
        <v>252224000170</v>
      </c>
    </row>
    <row r="79" spans="2:8">
      <c r="B79" s="23" t="s">
        <v>484</v>
      </c>
      <c r="C79" s="23" t="s">
        <v>713</v>
      </c>
      <c r="D79" s="23" t="s">
        <v>707</v>
      </c>
      <c r="E79" s="23" t="s">
        <v>199</v>
      </c>
      <c r="F79" s="23" t="s">
        <v>710</v>
      </c>
      <c r="G79" s="24"/>
      <c r="H79" s="25">
        <v>252224000072</v>
      </c>
    </row>
    <row r="80" spans="2:8">
      <c r="B80" s="23" t="s">
        <v>504</v>
      </c>
      <c r="C80" s="23" t="s">
        <v>713</v>
      </c>
      <c r="D80" s="23" t="s">
        <v>707</v>
      </c>
      <c r="E80" s="23" t="s">
        <v>199</v>
      </c>
      <c r="F80" s="23" t="s">
        <v>710</v>
      </c>
      <c r="G80" s="24"/>
      <c r="H80" s="25">
        <v>252224000111</v>
      </c>
    </row>
    <row r="81" spans="2:8">
      <c r="B81" s="20" t="s">
        <v>519</v>
      </c>
      <c r="C81" s="20" t="s">
        <v>713</v>
      </c>
      <c r="D81" s="20" t="s">
        <v>707</v>
      </c>
      <c r="E81" s="20" t="s">
        <v>199</v>
      </c>
      <c r="F81" s="20" t="s">
        <v>710</v>
      </c>
      <c r="G81" s="21"/>
      <c r="H81" s="22">
        <v>252224000161</v>
      </c>
    </row>
    <row r="82" spans="2:8">
      <c r="B82" s="23" t="s">
        <v>529</v>
      </c>
      <c r="C82" s="23" t="s">
        <v>706</v>
      </c>
      <c r="D82" s="23" t="s">
        <v>707</v>
      </c>
      <c r="E82" s="23" t="s">
        <v>199</v>
      </c>
      <c r="F82" s="23" t="s">
        <v>710</v>
      </c>
      <c r="G82" s="24"/>
      <c r="H82" s="25">
        <v>252224000145</v>
      </c>
    </row>
    <row r="83" spans="2:8">
      <c r="B83" s="20" t="s">
        <v>539</v>
      </c>
      <c r="C83" s="20" t="s">
        <v>706</v>
      </c>
      <c r="D83" s="20" t="s">
        <v>709</v>
      </c>
      <c r="E83" s="20" t="s">
        <v>199</v>
      </c>
      <c r="F83" s="20" t="s">
        <v>710</v>
      </c>
      <c r="G83" s="21"/>
      <c r="H83" s="22">
        <v>152224000019</v>
      </c>
    </row>
    <row r="84" spans="2:8">
      <c r="B84" s="23" t="s">
        <v>261</v>
      </c>
      <c r="C84" s="23" t="s">
        <v>713</v>
      </c>
      <c r="D84" s="23" t="s">
        <v>707</v>
      </c>
      <c r="E84" s="23" t="s">
        <v>200</v>
      </c>
      <c r="F84" s="23" t="s">
        <v>710</v>
      </c>
      <c r="G84" s="24"/>
      <c r="H84" s="25">
        <v>252227000766</v>
      </c>
    </row>
    <row r="85" spans="2:8">
      <c r="B85" s="23" t="s">
        <v>322</v>
      </c>
      <c r="C85" s="23" t="s">
        <v>713</v>
      </c>
      <c r="D85" s="23" t="s">
        <v>707</v>
      </c>
      <c r="E85" s="23" t="s">
        <v>200</v>
      </c>
      <c r="F85" s="23" t="s">
        <v>710</v>
      </c>
      <c r="G85" s="24"/>
      <c r="H85" s="25">
        <v>252227000111</v>
      </c>
    </row>
    <row r="86" spans="2:8">
      <c r="B86" s="23" t="s">
        <v>380</v>
      </c>
      <c r="C86" s="23" t="s">
        <v>713</v>
      </c>
      <c r="D86" s="23" t="s">
        <v>707</v>
      </c>
      <c r="E86" s="23" t="s">
        <v>200</v>
      </c>
      <c r="F86" s="23" t="s">
        <v>710</v>
      </c>
      <c r="G86" s="24"/>
      <c r="H86" s="25">
        <v>452227000838</v>
      </c>
    </row>
    <row r="87" spans="2:8">
      <c r="B87" s="20" t="s">
        <v>429</v>
      </c>
      <c r="C87" s="20" t="s">
        <v>713</v>
      </c>
      <c r="D87" s="20" t="s">
        <v>707</v>
      </c>
      <c r="E87" s="20" t="s">
        <v>200</v>
      </c>
      <c r="F87" s="20" t="s">
        <v>710</v>
      </c>
      <c r="G87" s="21"/>
      <c r="H87" s="22">
        <v>252227000197</v>
      </c>
    </row>
    <row r="88" spans="2:8">
      <c r="B88" s="23" t="s">
        <v>461</v>
      </c>
      <c r="C88" s="23" t="s">
        <v>713</v>
      </c>
      <c r="D88" s="23" t="s">
        <v>707</v>
      </c>
      <c r="E88" s="23" t="s">
        <v>200</v>
      </c>
      <c r="F88" s="23" t="s">
        <v>710</v>
      </c>
      <c r="G88" s="24"/>
      <c r="H88" s="25">
        <v>252227000456</v>
      </c>
    </row>
    <row r="89" spans="2:8">
      <c r="B89" s="20" t="s">
        <v>485</v>
      </c>
      <c r="C89" s="20" t="s">
        <v>713</v>
      </c>
      <c r="D89" s="20" t="s">
        <v>707</v>
      </c>
      <c r="E89" s="20" t="s">
        <v>200</v>
      </c>
      <c r="F89" s="20" t="s">
        <v>710</v>
      </c>
      <c r="G89" s="21"/>
      <c r="H89" s="22">
        <v>252227000090</v>
      </c>
    </row>
    <row r="90" spans="2:8">
      <c r="B90" s="20" t="s">
        <v>505</v>
      </c>
      <c r="C90" s="20" t="s">
        <v>713</v>
      </c>
      <c r="D90" s="20" t="s">
        <v>707</v>
      </c>
      <c r="E90" s="20" t="s">
        <v>200</v>
      </c>
      <c r="F90" s="20" t="s">
        <v>710</v>
      </c>
      <c r="G90" s="21"/>
      <c r="H90" s="22">
        <v>252227000464</v>
      </c>
    </row>
    <row r="91" spans="2:8">
      <c r="B91" s="20" t="s">
        <v>520</v>
      </c>
      <c r="C91" s="20" t="s">
        <v>713</v>
      </c>
      <c r="D91" s="20" t="s">
        <v>707</v>
      </c>
      <c r="E91" s="20" t="s">
        <v>200</v>
      </c>
      <c r="F91" s="20" t="s">
        <v>710</v>
      </c>
      <c r="G91" s="21"/>
      <c r="H91" s="22">
        <v>252227000341</v>
      </c>
    </row>
    <row r="92" spans="2:8">
      <c r="B92" s="20" t="s">
        <v>530</v>
      </c>
      <c r="C92" s="20" t="s">
        <v>713</v>
      </c>
      <c r="D92" s="20" t="s">
        <v>707</v>
      </c>
      <c r="E92" s="20" t="s">
        <v>200</v>
      </c>
      <c r="F92" s="20" t="s">
        <v>710</v>
      </c>
      <c r="G92" s="21"/>
      <c r="H92" s="22">
        <v>252227000316</v>
      </c>
    </row>
    <row r="93" spans="2:8">
      <c r="B93" s="23" t="s">
        <v>540</v>
      </c>
      <c r="C93" s="23" t="s">
        <v>713</v>
      </c>
      <c r="D93" s="23" t="s">
        <v>707</v>
      </c>
      <c r="E93" s="23" t="s">
        <v>200</v>
      </c>
      <c r="F93" s="23" t="s">
        <v>710</v>
      </c>
      <c r="G93" s="24"/>
      <c r="H93" s="25">
        <v>252227000286</v>
      </c>
    </row>
    <row r="94" spans="2:8">
      <c r="B94" s="20" t="s">
        <v>549</v>
      </c>
      <c r="C94" s="20" t="s">
        <v>713</v>
      </c>
      <c r="D94" s="20" t="s">
        <v>707</v>
      </c>
      <c r="E94" s="20" t="s">
        <v>200</v>
      </c>
      <c r="F94" s="20" t="s">
        <v>710</v>
      </c>
      <c r="G94" s="21"/>
      <c r="H94" s="22">
        <v>252227000448</v>
      </c>
    </row>
    <row r="95" spans="2:8">
      <c r="B95" s="23" t="s">
        <v>558</v>
      </c>
      <c r="C95" s="23" t="s">
        <v>713</v>
      </c>
      <c r="D95" s="23" t="s">
        <v>707</v>
      </c>
      <c r="E95" s="23" t="s">
        <v>200</v>
      </c>
      <c r="F95" s="23" t="s">
        <v>710</v>
      </c>
      <c r="G95" s="24"/>
      <c r="H95" s="25">
        <v>252227000871</v>
      </c>
    </row>
    <row r="96" spans="2:8">
      <c r="B96" s="23" t="s">
        <v>566</v>
      </c>
      <c r="C96" s="23" t="s">
        <v>713</v>
      </c>
      <c r="D96" s="23" t="s">
        <v>707</v>
      </c>
      <c r="E96" s="23" t="s">
        <v>200</v>
      </c>
      <c r="F96" s="23" t="s">
        <v>710</v>
      </c>
      <c r="G96" s="24"/>
      <c r="H96" s="25">
        <v>252227000359</v>
      </c>
    </row>
    <row r="97" spans="2:8">
      <c r="B97" s="23" t="s">
        <v>574</v>
      </c>
      <c r="C97" s="23" t="s">
        <v>713</v>
      </c>
      <c r="D97" s="23" t="s">
        <v>707</v>
      </c>
      <c r="E97" s="23" t="s">
        <v>200</v>
      </c>
      <c r="F97" s="23" t="s">
        <v>710</v>
      </c>
      <c r="G97" s="24"/>
      <c r="H97" s="25">
        <v>252227000472</v>
      </c>
    </row>
    <row r="98" spans="2:8">
      <c r="B98" s="20" t="s">
        <v>581</v>
      </c>
      <c r="C98" s="20" t="s">
        <v>713</v>
      </c>
      <c r="D98" s="20" t="s">
        <v>707</v>
      </c>
      <c r="E98" s="20" t="s">
        <v>200</v>
      </c>
      <c r="F98" s="20" t="s">
        <v>710</v>
      </c>
      <c r="G98" s="21"/>
      <c r="H98" s="22">
        <v>252227001053</v>
      </c>
    </row>
    <row r="99" spans="2:8">
      <c r="B99" s="20" t="s">
        <v>588</v>
      </c>
      <c r="C99" s="20" t="s">
        <v>713</v>
      </c>
      <c r="D99" s="20" t="s">
        <v>707</v>
      </c>
      <c r="E99" s="20" t="s">
        <v>200</v>
      </c>
      <c r="F99" s="20" t="s">
        <v>710</v>
      </c>
      <c r="G99" s="21"/>
      <c r="H99" s="22">
        <v>252227000065</v>
      </c>
    </row>
    <row r="100" spans="2:8">
      <c r="B100" s="23" t="s">
        <v>595</v>
      </c>
      <c r="C100" s="23" t="s">
        <v>713</v>
      </c>
      <c r="D100" s="23" t="s">
        <v>707</v>
      </c>
      <c r="E100" s="23" t="s">
        <v>200</v>
      </c>
      <c r="F100" s="23" t="s">
        <v>710</v>
      </c>
      <c r="G100" s="24"/>
      <c r="H100" s="25">
        <v>252227000952</v>
      </c>
    </row>
    <row r="101" spans="2:8">
      <c r="B101" s="20" t="s">
        <v>602</v>
      </c>
      <c r="C101" s="20" t="s">
        <v>713</v>
      </c>
      <c r="D101" s="20" t="s">
        <v>707</v>
      </c>
      <c r="E101" s="20" t="s">
        <v>200</v>
      </c>
      <c r="F101" s="20" t="s">
        <v>710</v>
      </c>
      <c r="G101" s="21"/>
      <c r="H101" s="22">
        <v>252227000804</v>
      </c>
    </row>
    <row r="102" spans="2:8">
      <c r="B102" s="23" t="s">
        <v>609</v>
      </c>
      <c r="C102" s="23" t="s">
        <v>713</v>
      </c>
      <c r="D102" s="23" t="s">
        <v>707</v>
      </c>
      <c r="E102" s="23" t="s">
        <v>200</v>
      </c>
      <c r="F102" s="23" t="s">
        <v>710</v>
      </c>
      <c r="G102" s="24"/>
      <c r="H102" s="25">
        <v>252227000995</v>
      </c>
    </row>
    <row r="103" spans="2:8">
      <c r="B103" s="20" t="s">
        <v>616</v>
      </c>
      <c r="C103" s="20" t="s">
        <v>713</v>
      </c>
      <c r="D103" s="20" t="s">
        <v>707</v>
      </c>
      <c r="E103" s="20" t="s">
        <v>200</v>
      </c>
      <c r="F103" s="20" t="s">
        <v>710</v>
      </c>
      <c r="G103" s="21"/>
      <c r="H103" s="22">
        <v>252227000677</v>
      </c>
    </row>
    <row r="104" spans="2:8">
      <c r="B104" s="20" t="s">
        <v>623</v>
      </c>
      <c r="C104" s="20" t="s">
        <v>713</v>
      </c>
      <c r="D104" s="20" t="s">
        <v>707</v>
      </c>
      <c r="E104" s="20" t="s">
        <v>200</v>
      </c>
      <c r="F104" s="20" t="s">
        <v>710</v>
      </c>
      <c r="G104" s="21"/>
      <c r="H104" s="22">
        <v>452227000846</v>
      </c>
    </row>
    <row r="105" spans="2:8">
      <c r="B105" s="23" t="s">
        <v>629</v>
      </c>
      <c r="C105" s="23" t="s">
        <v>713</v>
      </c>
      <c r="D105" s="23" t="s">
        <v>707</v>
      </c>
      <c r="E105" s="23" t="s">
        <v>200</v>
      </c>
      <c r="F105" s="23" t="s">
        <v>710</v>
      </c>
      <c r="G105" s="24"/>
      <c r="H105" s="25">
        <v>252227000405</v>
      </c>
    </row>
    <row r="106" spans="2:8">
      <c r="B106" s="20" t="s">
        <v>634</v>
      </c>
      <c r="C106" s="20" t="s">
        <v>713</v>
      </c>
      <c r="D106" s="20" t="s">
        <v>707</v>
      </c>
      <c r="E106" s="20" t="s">
        <v>200</v>
      </c>
      <c r="F106" s="20" t="s">
        <v>710</v>
      </c>
      <c r="G106" s="21"/>
      <c r="H106" s="22">
        <v>252227000987</v>
      </c>
    </row>
    <row r="107" spans="2:8">
      <c r="B107" s="20" t="s">
        <v>639</v>
      </c>
      <c r="C107" s="20" t="s">
        <v>713</v>
      </c>
      <c r="D107" s="20" t="s">
        <v>707</v>
      </c>
      <c r="E107" s="20" t="s">
        <v>200</v>
      </c>
      <c r="F107" s="20" t="s">
        <v>710</v>
      </c>
      <c r="G107" s="21"/>
      <c r="H107" s="22">
        <v>252227000855</v>
      </c>
    </row>
    <row r="108" spans="2:8">
      <c r="B108" s="23" t="s">
        <v>644</v>
      </c>
      <c r="C108" s="23" t="s">
        <v>713</v>
      </c>
      <c r="D108" s="23" t="s">
        <v>707</v>
      </c>
      <c r="E108" s="23" t="s">
        <v>200</v>
      </c>
      <c r="F108" s="23" t="s">
        <v>710</v>
      </c>
      <c r="G108" s="24"/>
      <c r="H108" s="25">
        <v>252227000201</v>
      </c>
    </row>
    <row r="109" spans="2:8">
      <c r="B109" s="20" t="s">
        <v>648</v>
      </c>
      <c r="C109" s="20" t="s">
        <v>713</v>
      </c>
      <c r="D109" s="20" t="s">
        <v>707</v>
      </c>
      <c r="E109" s="20" t="s">
        <v>200</v>
      </c>
      <c r="F109" s="20" t="s">
        <v>710</v>
      </c>
      <c r="G109" s="21"/>
      <c r="H109" s="22">
        <v>252227000944</v>
      </c>
    </row>
    <row r="110" spans="2:8">
      <c r="B110" s="23" t="s">
        <v>652</v>
      </c>
      <c r="C110" s="23" t="s">
        <v>713</v>
      </c>
      <c r="D110" s="23" t="s">
        <v>707</v>
      </c>
      <c r="E110" s="23" t="s">
        <v>200</v>
      </c>
      <c r="F110" s="23" t="s">
        <v>710</v>
      </c>
      <c r="G110" s="24"/>
      <c r="H110" s="25">
        <v>252227001142</v>
      </c>
    </row>
    <row r="111" spans="2:8">
      <c r="B111" s="23" t="s">
        <v>654</v>
      </c>
      <c r="C111" s="23" t="s">
        <v>713</v>
      </c>
      <c r="D111" s="23" t="s">
        <v>707</v>
      </c>
      <c r="E111" s="23" t="s">
        <v>200</v>
      </c>
      <c r="F111" s="23" t="s">
        <v>710</v>
      </c>
      <c r="G111" s="24"/>
      <c r="H111" s="25">
        <v>252227000324</v>
      </c>
    </row>
    <row r="112" spans="2:8">
      <c r="B112" s="20" t="s">
        <v>656</v>
      </c>
      <c r="C112" s="20" t="s">
        <v>713</v>
      </c>
      <c r="D112" s="20" t="s">
        <v>707</v>
      </c>
      <c r="E112" s="20" t="s">
        <v>200</v>
      </c>
      <c r="F112" s="20" t="s">
        <v>710</v>
      </c>
      <c r="G112" s="21"/>
      <c r="H112" s="22">
        <v>252227000961</v>
      </c>
    </row>
    <row r="113" spans="2:8">
      <c r="B113" s="20" t="s">
        <v>658</v>
      </c>
      <c r="C113" s="20" t="s">
        <v>713</v>
      </c>
      <c r="D113" s="20" t="s">
        <v>707</v>
      </c>
      <c r="E113" s="20" t="s">
        <v>200</v>
      </c>
      <c r="F113" s="20" t="s">
        <v>710</v>
      </c>
      <c r="G113" s="21"/>
      <c r="H113" s="22">
        <v>252227001240</v>
      </c>
    </row>
    <row r="114" spans="2:8">
      <c r="B114" s="23" t="s">
        <v>660</v>
      </c>
      <c r="C114" s="23" t="s">
        <v>713</v>
      </c>
      <c r="D114" s="23" t="s">
        <v>707</v>
      </c>
      <c r="E114" s="23" t="s">
        <v>200</v>
      </c>
      <c r="F114" s="23" t="s">
        <v>710</v>
      </c>
      <c r="G114" s="24"/>
      <c r="H114" s="25">
        <v>252227000430</v>
      </c>
    </row>
    <row r="115" spans="2:8">
      <c r="B115" s="23" t="s">
        <v>662</v>
      </c>
      <c r="C115" s="23" t="s">
        <v>713</v>
      </c>
      <c r="D115" s="23" t="s">
        <v>707</v>
      </c>
      <c r="E115" s="23" t="s">
        <v>200</v>
      </c>
      <c r="F115" s="23" t="s">
        <v>710</v>
      </c>
      <c r="G115" s="24"/>
      <c r="H115" s="25">
        <v>252227000081</v>
      </c>
    </row>
    <row r="116" spans="2:8">
      <c r="B116" s="23" t="s">
        <v>664</v>
      </c>
      <c r="C116" s="23" t="s">
        <v>713</v>
      </c>
      <c r="D116" s="23" t="s">
        <v>707</v>
      </c>
      <c r="E116" s="23" t="s">
        <v>200</v>
      </c>
      <c r="F116" s="23" t="s">
        <v>710</v>
      </c>
      <c r="G116" s="24"/>
      <c r="H116" s="25">
        <v>252227000154</v>
      </c>
    </row>
    <row r="117" spans="2:8">
      <c r="B117" s="20" t="s">
        <v>666</v>
      </c>
      <c r="C117" s="20" t="s">
        <v>713</v>
      </c>
      <c r="D117" s="20" t="s">
        <v>707</v>
      </c>
      <c r="E117" s="20" t="s">
        <v>200</v>
      </c>
      <c r="F117" s="20" t="s">
        <v>710</v>
      </c>
      <c r="G117" s="21"/>
      <c r="H117" s="22">
        <v>252227000235</v>
      </c>
    </row>
    <row r="118" spans="2:8">
      <c r="B118" s="20" t="s">
        <v>668</v>
      </c>
      <c r="C118" s="20" t="s">
        <v>713</v>
      </c>
      <c r="D118" s="20" t="s">
        <v>707</v>
      </c>
      <c r="E118" s="20" t="s">
        <v>200</v>
      </c>
      <c r="F118" s="20" t="s">
        <v>710</v>
      </c>
      <c r="G118" s="21"/>
      <c r="H118" s="22">
        <v>252227000146</v>
      </c>
    </row>
    <row r="119" spans="2:8">
      <c r="B119" s="23" t="s">
        <v>670</v>
      </c>
      <c r="C119" s="23" t="s">
        <v>713</v>
      </c>
      <c r="D119" s="23" t="s">
        <v>707</v>
      </c>
      <c r="E119" s="23" t="s">
        <v>200</v>
      </c>
      <c r="F119" s="23" t="s">
        <v>710</v>
      </c>
      <c r="G119" s="24"/>
      <c r="H119" s="25">
        <v>252227000031</v>
      </c>
    </row>
    <row r="120" spans="2:8">
      <c r="B120" s="23" t="s">
        <v>672</v>
      </c>
      <c r="C120" s="23" t="s">
        <v>713</v>
      </c>
      <c r="D120" s="23" t="s">
        <v>707</v>
      </c>
      <c r="E120" s="23" t="s">
        <v>200</v>
      </c>
      <c r="F120" s="23" t="s">
        <v>710</v>
      </c>
      <c r="G120" s="24"/>
      <c r="H120" s="25">
        <v>252227000731</v>
      </c>
    </row>
    <row r="121" spans="2:8">
      <c r="B121" s="20" t="s">
        <v>674</v>
      </c>
      <c r="C121" s="20" t="s">
        <v>713</v>
      </c>
      <c r="D121" s="20" t="s">
        <v>707</v>
      </c>
      <c r="E121" s="20" t="s">
        <v>200</v>
      </c>
      <c r="F121" s="20" t="s">
        <v>710</v>
      </c>
      <c r="G121" s="21"/>
      <c r="H121" s="22">
        <v>252227000391</v>
      </c>
    </row>
    <row r="122" spans="2:8">
      <c r="B122" s="20" t="s">
        <v>676</v>
      </c>
      <c r="C122" s="20" t="s">
        <v>713</v>
      </c>
      <c r="D122" s="20" t="s">
        <v>707</v>
      </c>
      <c r="E122" s="20" t="s">
        <v>200</v>
      </c>
      <c r="F122" s="20" t="s">
        <v>710</v>
      </c>
      <c r="G122" s="21"/>
      <c r="H122" s="22">
        <v>252227000651</v>
      </c>
    </row>
    <row r="123" spans="2:8">
      <c r="B123" s="23" t="s">
        <v>678</v>
      </c>
      <c r="C123" s="23" t="s">
        <v>713</v>
      </c>
      <c r="D123" s="23" t="s">
        <v>707</v>
      </c>
      <c r="E123" s="23" t="s">
        <v>200</v>
      </c>
      <c r="F123" s="23" t="s">
        <v>710</v>
      </c>
      <c r="G123" s="24"/>
      <c r="H123" s="25">
        <v>252227000669</v>
      </c>
    </row>
    <row r="124" spans="2:8">
      <c r="B124" s="23" t="s">
        <v>680</v>
      </c>
      <c r="C124" s="23" t="s">
        <v>713</v>
      </c>
      <c r="D124" s="23" t="s">
        <v>707</v>
      </c>
      <c r="E124" s="23" t="s">
        <v>200</v>
      </c>
      <c r="F124" s="23" t="s">
        <v>710</v>
      </c>
      <c r="G124" s="24"/>
      <c r="H124" s="25">
        <v>252227001011</v>
      </c>
    </row>
    <row r="125" spans="2:8">
      <c r="B125" s="20" t="s">
        <v>682</v>
      </c>
      <c r="C125" s="20" t="s">
        <v>713</v>
      </c>
      <c r="D125" s="20" t="s">
        <v>707</v>
      </c>
      <c r="E125" s="20" t="s">
        <v>200</v>
      </c>
      <c r="F125" s="20" t="s">
        <v>710</v>
      </c>
      <c r="G125" s="21"/>
      <c r="H125" s="22">
        <v>252227000758</v>
      </c>
    </row>
    <row r="126" spans="2:8">
      <c r="B126" s="20" t="s">
        <v>684</v>
      </c>
      <c r="C126" s="20" t="s">
        <v>713</v>
      </c>
      <c r="D126" s="20" t="s">
        <v>707</v>
      </c>
      <c r="E126" s="20" t="s">
        <v>200</v>
      </c>
      <c r="F126" s="20" t="s">
        <v>710</v>
      </c>
      <c r="G126" s="21"/>
      <c r="H126" s="22">
        <v>252227000421</v>
      </c>
    </row>
    <row r="127" spans="2:8">
      <c r="B127" s="23" t="s">
        <v>686</v>
      </c>
      <c r="C127" s="23" t="s">
        <v>713</v>
      </c>
      <c r="D127" s="23" t="s">
        <v>707</v>
      </c>
      <c r="E127" s="23" t="s">
        <v>200</v>
      </c>
      <c r="F127" s="23" t="s">
        <v>710</v>
      </c>
      <c r="G127" s="24"/>
      <c r="H127" s="25">
        <v>252227000812</v>
      </c>
    </row>
    <row r="128" spans="2:8">
      <c r="B128" s="20" t="s">
        <v>687</v>
      </c>
      <c r="C128" s="20" t="s">
        <v>713</v>
      </c>
      <c r="D128" s="20" t="s">
        <v>707</v>
      </c>
      <c r="E128" s="20" t="s">
        <v>200</v>
      </c>
      <c r="F128" s="20" t="s">
        <v>710</v>
      </c>
      <c r="G128" s="21"/>
      <c r="H128" s="22">
        <v>252227001002</v>
      </c>
    </row>
    <row r="129" spans="2:8">
      <c r="B129" s="23" t="s">
        <v>688</v>
      </c>
      <c r="C129" s="23" t="s">
        <v>713</v>
      </c>
      <c r="D129" s="23" t="s">
        <v>707</v>
      </c>
      <c r="E129" s="23" t="s">
        <v>200</v>
      </c>
      <c r="F129" s="23" t="s">
        <v>710</v>
      </c>
      <c r="G129" s="24"/>
      <c r="H129" s="25">
        <v>252227000979</v>
      </c>
    </row>
    <row r="130" spans="2:8">
      <c r="B130" s="20" t="s">
        <v>689</v>
      </c>
      <c r="C130" s="20" t="s">
        <v>706</v>
      </c>
      <c r="D130" s="20" t="s">
        <v>707</v>
      </c>
      <c r="E130" s="20" t="s">
        <v>200</v>
      </c>
      <c r="F130" s="20" t="s">
        <v>710</v>
      </c>
      <c r="G130" s="21"/>
      <c r="H130" s="22">
        <v>252227000880</v>
      </c>
    </row>
    <row r="131" spans="2:8">
      <c r="B131" s="23" t="s">
        <v>690</v>
      </c>
      <c r="C131" s="23" t="s">
        <v>706</v>
      </c>
      <c r="D131" s="23" t="s">
        <v>707</v>
      </c>
      <c r="E131" s="23" t="s">
        <v>200</v>
      </c>
      <c r="F131" s="23" t="s">
        <v>710</v>
      </c>
      <c r="G131" s="24"/>
      <c r="H131" s="25">
        <v>252227000057</v>
      </c>
    </row>
    <row r="132" spans="2:8">
      <c r="B132" s="20" t="s">
        <v>691</v>
      </c>
      <c r="C132" s="20" t="s">
        <v>706</v>
      </c>
      <c r="D132" s="20" t="s">
        <v>709</v>
      </c>
      <c r="E132" s="20" t="s">
        <v>200</v>
      </c>
      <c r="F132" s="20" t="s">
        <v>710</v>
      </c>
      <c r="G132" s="21"/>
      <c r="H132" s="22">
        <v>152227000028</v>
      </c>
    </row>
    <row r="133" spans="2:8">
      <c r="B133" s="23" t="s">
        <v>692</v>
      </c>
      <c r="C133" s="23" t="s">
        <v>706</v>
      </c>
      <c r="D133" s="23" t="s">
        <v>707</v>
      </c>
      <c r="E133" s="23" t="s">
        <v>200</v>
      </c>
      <c r="F133" s="23" t="s">
        <v>710</v>
      </c>
      <c r="G133" s="24"/>
      <c r="H133" s="25">
        <v>252227000308</v>
      </c>
    </row>
    <row r="134" spans="2:8">
      <c r="B134" s="23" t="s">
        <v>693</v>
      </c>
      <c r="C134" s="23" t="s">
        <v>706</v>
      </c>
      <c r="D134" s="23" t="s">
        <v>707</v>
      </c>
      <c r="E134" s="23" t="s">
        <v>200</v>
      </c>
      <c r="F134" s="23" t="s">
        <v>710</v>
      </c>
      <c r="G134" s="24"/>
      <c r="H134" s="25">
        <v>252227000189</v>
      </c>
    </row>
    <row r="135" spans="2:8">
      <c r="B135" s="20" t="s">
        <v>694</v>
      </c>
      <c r="C135" s="20" t="s">
        <v>706</v>
      </c>
      <c r="D135" s="20" t="s">
        <v>709</v>
      </c>
      <c r="E135" s="20" t="s">
        <v>200</v>
      </c>
      <c r="F135" s="20" t="s">
        <v>710</v>
      </c>
      <c r="G135" s="21"/>
      <c r="H135" s="22">
        <v>152227000222</v>
      </c>
    </row>
    <row r="136" spans="2:8">
      <c r="B136" s="23" t="s">
        <v>695</v>
      </c>
      <c r="C136" s="23" t="s">
        <v>706</v>
      </c>
      <c r="D136" s="23" t="s">
        <v>707</v>
      </c>
      <c r="E136" s="23" t="s">
        <v>200</v>
      </c>
      <c r="F136" s="23" t="s">
        <v>710</v>
      </c>
      <c r="G136" s="24"/>
      <c r="H136" s="25">
        <v>252227000120</v>
      </c>
    </row>
    <row r="137" spans="2:8">
      <c r="B137" s="23" t="s">
        <v>696</v>
      </c>
      <c r="C137" s="23" t="s">
        <v>706</v>
      </c>
      <c r="D137" s="23" t="s">
        <v>707</v>
      </c>
      <c r="E137" s="23" t="s">
        <v>200</v>
      </c>
      <c r="F137" s="23" t="s">
        <v>710</v>
      </c>
      <c r="G137" s="24"/>
      <c r="H137" s="25">
        <v>252227000162</v>
      </c>
    </row>
    <row r="138" spans="2:8">
      <c r="B138" s="20" t="s">
        <v>697</v>
      </c>
      <c r="C138" s="20" t="s">
        <v>706</v>
      </c>
      <c r="D138" s="20" t="s">
        <v>707</v>
      </c>
      <c r="E138" s="20" t="s">
        <v>200</v>
      </c>
      <c r="F138" s="20" t="s">
        <v>710</v>
      </c>
      <c r="G138" s="21"/>
      <c r="H138" s="22">
        <v>252227000791</v>
      </c>
    </row>
    <row r="139" spans="2:8">
      <c r="B139" s="20" t="s">
        <v>698</v>
      </c>
      <c r="C139" s="20" t="s">
        <v>706</v>
      </c>
      <c r="D139" s="20" t="s">
        <v>707</v>
      </c>
      <c r="E139" s="20" t="s">
        <v>200</v>
      </c>
      <c r="F139" s="20" t="s">
        <v>710</v>
      </c>
      <c r="G139" s="21"/>
      <c r="H139" s="22">
        <v>252227000138</v>
      </c>
    </row>
    <row r="140" spans="2:8">
      <c r="B140" s="23" t="s">
        <v>699</v>
      </c>
      <c r="C140" s="23" t="s">
        <v>706</v>
      </c>
      <c r="D140" s="23" t="s">
        <v>707</v>
      </c>
      <c r="E140" s="23" t="s">
        <v>200</v>
      </c>
      <c r="F140" s="23" t="s">
        <v>710</v>
      </c>
      <c r="G140" s="24"/>
      <c r="H140" s="25">
        <v>252227000936</v>
      </c>
    </row>
    <row r="141" spans="2:8">
      <c r="B141" s="20" t="s">
        <v>700</v>
      </c>
      <c r="C141" s="20" t="s">
        <v>706</v>
      </c>
      <c r="D141" s="20" t="s">
        <v>707</v>
      </c>
      <c r="E141" s="20" t="s">
        <v>200</v>
      </c>
      <c r="F141" s="20" t="s">
        <v>710</v>
      </c>
      <c r="G141" s="21"/>
      <c r="H141" s="22">
        <v>252227000863</v>
      </c>
    </row>
    <row r="142" spans="2:8">
      <c r="B142" s="20" t="s">
        <v>262</v>
      </c>
      <c r="C142" s="20" t="s">
        <v>706</v>
      </c>
      <c r="D142" s="20" t="s">
        <v>707</v>
      </c>
      <c r="E142" s="20" t="s">
        <v>201</v>
      </c>
      <c r="F142" s="20" t="s">
        <v>716</v>
      </c>
      <c r="G142" s="21" t="s">
        <v>704</v>
      </c>
      <c r="H142" s="22">
        <v>252233000425</v>
      </c>
    </row>
    <row r="143" spans="2:8">
      <c r="B143" s="23" t="s">
        <v>323</v>
      </c>
      <c r="C143" s="23" t="s">
        <v>706</v>
      </c>
      <c r="D143" s="23" t="s">
        <v>707</v>
      </c>
      <c r="E143" s="23" t="s">
        <v>201</v>
      </c>
      <c r="F143" s="23" t="s">
        <v>716</v>
      </c>
      <c r="G143" s="24" t="s">
        <v>704</v>
      </c>
      <c r="H143" s="25">
        <v>252233000212</v>
      </c>
    </row>
    <row r="144" spans="2:8">
      <c r="B144" s="20" t="s">
        <v>381</v>
      </c>
      <c r="C144" s="20" t="s">
        <v>706</v>
      </c>
      <c r="D144" s="20" t="s">
        <v>709</v>
      </c>
      <c r="E144" s="20" t="s">
        <v>201</v>
      </c>
      <c r="F144" s="20" t="s">
        <v>716</v>
      </c>
      <c r="G144" s="21" t="s">
        <v>704</v>
      </c>
      <c r="H144" s="22">
        <v>152233000013</v>
      </c>
    </row>
    <row r="145" spans="2:8">
      <c r="B145" s="23" t="s">
        <v>430</v>
      </c>
      <c r="C145" s="23" t="s">
        <v>706</v>
      </c>
      <c r="D145" s="23" t="s">
        <v>707</v>
      </c>
      <c r="E145" s="23" t="s">
        <v>201</v>
      </c>
      <c r="F145" s="23" t="s">
        <v>716</v>
      </c>
      <c r="G145" s="24" t="s">
        <v>704</v>
      </c>
      <c r="H145" s="25">
        <v>252233000085</v>
      </c>
    </row>
    <row r="146" spans="2:8">
      <c r="B146" s="23" t="s">
        <v>263</v>
      </c>
      <c r="C146" s="23" t="s">
        <v>713</v>
      </c>
      <c r="D146" s="23" t="s">
        <v>707</v>
      </c>
      <c r="E146" s="23" t="s">
        <v>717</v>
      </c>
      <c r="F146" s="23" t="s">
        <v>718</v>
      </c>
      <c r="G146" s="24" t="s">
        <v>704</v>
      </c>
      <c r="H146" s="25">
        <v>252250001125</v>
      </c>
    </row>
    <row r="147" spans="2:8">
      <c r="B147" s="20" t="s">
        <v>324</v>
      </c>
      <c r="C147" s="20" t="s">
        <v>713</v>
      </c>
      <c r="D147" s="20" t="s">
        <v>707</v>
      </c>
      <c r="E147" s="20" t="s">
        <v>717</v>
      </c>
      <c r="F147" s="20" t="s">
        <v>718</v>
      </c>
      <c r="G147" s="21" t="s">
        <v>704</v>
      </c>
      <c r="H147" s="22">
        <v>252250000285</v>
      </c>
    </row>
    <row r="148" spans="2:8">
      <c r="B148" s="23" t="s">
        <v>382</v>
      </c>
      <c r="C148" s="23" t="s">
        <v>713</v>
      </c>
      <c r="D148" s="23" t="s">
        <v>707</v>
      </c>
      <c r="E148" s="23" t="s">
        <v>717</v>
      </c>
      <c r="F148" s="23" t="s">
        <v>718</v>
      </c>
      <c r="G148" s="24" t="s">
        <v>704</v>
      </c>
      <c r="H148" s="25">
        <v>252250001273</v>
      </c>
    </row>
    <row r="149" spans="2:8">
      <c r="B149" s="20" t="s">
        <v>431</v>
      </c>
      <c r="C149" s="20" t="s">
        <v>713</v>
      </c>
      <c r="D149" s="20" t="s">
        <v>707</v>
      </c>
      <c r="E149" s="20" t="s">
        <v>717</v>
      </c>
      <c r="F149" s="20" t="s">
        <v>718</v>
      </c>
      <c r="G149" s="21" t="s">
        <v>704</v>
      </c>
      <c r="H149" s="22">
        <v>252250001362</v>
      </c>
    </row>
    <row r="150" spans="2:8">
      <c r="B150" s="20" t="s">
        <v>462</v>
      </c>
      <c r="C150" s="20" t="s">
        <v>713</v>
      </c>
      <c r="D150" s="20" t="s">
        <v>707</v>
      </c>
      <c r="E150" s="20" t="s">
        <v>717</v>
      </c>
      <c r="F150" s="20" t="s">
        <v>718</v>
      </c>
      <c r="G150" s="21" t="s">
        <v>704</v>
      </c>
      <c r="H150" s="22">
        <v>252250000820</v>
      </c>
    </row>
    <row r="151" spans="2:8">
      <c r="B151" s="20" t="s">
        <v>486</v>
      </c>
      <c r="C151" s="20" t="s">
        <v>713</v>
      </c>
      <c r="D151" s="20" t="s">
        <v>707</v>
      </c>
      <c r="E151" s="20" t="s">
        <v>717</v>
      </c>
      <c r="F151" s="20" t="s">
        <v>718</v>
      </c>
      <c r="G151" s="21" t="s">
        <v>704</v>
      </c>
      <c r="H151" s="22">
        <v>252250000498</v>
      </c>
    </row>
    <row r="152" spans="2:8">
      <c r="B152" s="23" t="s">
        <v>506</v>
      </c>
      <c r="C152" s="23" t="s">
        <v>713</v>
      </c>
      <c r="D152" s="23" t="s">
        <v>707</v>
      </c>
      <c r="E152" s="23" t="s">
        <v>717</v>
      </c>
      <c r="F152" s="23" t="s">
        <v>718</v>
      </c>
      <c r="G152" s="24" t="s">
        <v>704</v>
      </c>
      <c r="H152" s="25">
        <v>252250001435</v>
      </c>
    </row>
    <row r="153" spans="2:8">
      <c r="B153" s="20" t="s">
        <v>521</v>
      </c>
      <c r="C153" s="20" t="s">
        <v>713</v>
      </c>
      <c r="D153" s="20" t="s">
        <v>707</v>
      </c>
      <c r="E153" s="20" t="s">
        <v>717</v>
      </c>
      <c r="F153" s="20" t="s">
        <v>718</v>
      </c>
      <c r="G153" s="21" t="s">
        <v>704</v>
      </c>
      <c r="H153" s="22">
        <v>252250001095</v>
      </c>
    </row>
    <row r="154" spans="2:8">
      <c r="B154" s="23" t="s">
        <v>531</v>
      </c>
      <c r="C154" s="23" t="s">
        <v>713</v>
      </c>
      <c r="D154" s="23" t="s">
        <v>707</v>
      </c>
      <c r="E154" s="23" t="s">
        <v>717</v>
      </c>
      <c r="F154" s="23" t="s">
        <v>718</v>
      </c>
      <c r="G154" s="24" t="s">
        <v>704</v>
      </c>
      <c r="H154" s="25">
        <v>252250000269</v>
      </c>
    </row>
    <row r="155" spans="2:8">
      <c r="B155" s="20" t="s">
        <v>541</v>
      </c>
      <c r="C155" s="20" t="s">
        <v>713</v>
      </c>
      <c r="D155" s="20" t="s">
        <v>707</v>
      </c>
      <c r="E155" s="20" t="s">
        <v>717</v>
      </c>
      <c r="F155" s="20" t="s">
        <v>718</v>
      </c>
      <c r="G155" s="21" t="s">
        <v>704</v>
      </c>
      <c r="H155" s="22">
        <v>252250000161</v>
      </c>
    </row>
    <row r="156" spans="2:8">
      <c r="B156" s="20" t="s">
        <v>550</v>
      </c>
      <c r="C156" s="20" t="s">
        <v>713</v>
      </c>
      <c r="D156" s="20" t="s">
        <v>707</v>
      </c>
      <c r="E156" s="20" t="s">
        <v>717</v>
      </c>
      <c r="F156" s="20" t="s">
        <v>718</v>
      </c>
      <c r="G156" s="21" t="s">
        <v>704</v>
      </c>
      <c r="H156" s="22">
        <v>252250001257</v>
      </c>
    </row>
    <row r="157" spans="2:8">
      <c r="B157" s="23" t="s">
        <v>559</v>
      </c>
      <c r="C157" s="23" t="s">
        <v>713</v>
      </c>
      <c r="D157" s="23" t="s">
        <v>707</v>
      </c>
      <c r="E157" s="23" t="s">
        <v>717</v>
      </c>
      <c r="F157" s="23" t="s">
        <v>718</v>
      </c>
      <c r="G157" s="24" t="s">
        <v>704</v>
      </c>
      <c r="H157" s="25">
        <v>252250001044</v>
      </c>
    </row>
    <row r="158" spans="2:8">
      <c r="B158" s="23" t="s">
        <v>567</v>
      </c>
      <c r="C158" s="23" t="s">
        <v>713</v>
      </c>
      <c r="D158" s="23" t="s">
        <v>707</v>
      </c>
      <c r="E158" s="23" t="s">
        <v>717</v>
      </c>
      <c r="F158" s="23" t="s">
        <v>718</v>
      </c>
      <c r="G158" s="24" t="s">
        <v>704</v>
      </c>
      <c r="H158" s="25">
        <v>252250000757</v>
      </c>
    </row>
    <row r="159" spans="2:8">
      <c r="B159" s="23" t="s">
        <v>575</v>
      </c>
      <c r="C159" s="23" t="s">
        <v>713</v>
      </c>
      <c r="D159" s="23" t="s">
        <v>707</v>
      </c>
      <c r="E159" s="23" t="s">
        <v>717</v>
      </c>
      <c r="F159" s="23" t="s">
        <v>718</v>
      </c>
      <c r="G159" s="24" t="s">
        <v>704</v>
      </c>
      <c r="H159" s="25">
        <v>252250000315</v>
      </c>
    </row>
    <row r="160" spans="2:8">
      <c r="B160" s="23" t="s">
        <v>582</v>
      </c>
      <c r="C160" s="23" t="s">
        <v>713</v>
      </c>
      <c r="D160" s="23" t="s">
        <v>707</v>
      </c>
      <c r="E160" s="23" t="s">
        <v>717</v>
      </c>
      <c r="F160" s="23" t="s">
        <v>718</v>
      </c>
      <c r="G160" s="24" t="s">
        <v>704</v>
      </c>
      <c r="H160" s="25">
        <v>252250001354</v>
      </c>
    </row>
    <row r="161" spans="2:8">
      <c r="B161" s="20" t="s">
        <v>589</v>
      </c>
      <c r="C161" s="20" t="s">
        <v>713</v>
      </c>
      <c r="D161" s="20" t="s">
        <v>707</v>
      </c>
      <c r="E161" s="20" t="s">
        <v>717</v>
      </c>
      <c r="F161" s="20" t="s">
        <v>718</v>
      </c>
      <c r="G161" s="21" t="s">
        <v>704</v>
      </c>
      <c r="H161" s="22">
        <v>252250001290</v>
      </c>
    </row>
    <row r="162" spans="2:8">
      <c r="B162" s="20" t="s">
        <v>596</v>
      </c>
      <c r="C162" s="20" t="s">
        <v>706</v>
      </c>
      <c r="D162" s="20" t="s">
        <v>707</v>
      </c>
      <c r="E162" s="20" t="s">
        <v>717</v>
      </c>
      <c r="F162" s="20" t="s">
        <v>718</v>
      </c>
      <c r="G162" s="21" t="s">
        <v>704</v>
      </c>
      <c r="H162" s="22">
        <v>252250000722</v>
      </c>
    </row>
    <row r="163" spans="2:8">
      <c r="B163" s="23" t="s">
        <v>603</v>
      </c>
      <c r="C163" s="23" t="s">
        <v>706</v>
      </c>
      <c r="D163" s="23" t="s">
        <v>709</v>
      </c>
      <c r="E163" s="23" t="s">
        <v>717</v>
      </c>
      <c r="F163" s="23" t="s">
        <v>718</v>
      </c>
      <c r="G163" s="24" t="s">
        <v>704</v>
      </c>
      <c r="H163" s="25">
        <v>152250001082</v>
      </c>
    </row>
    <row r="164" spans="2:8">
      <c r="B164" s="20" t="s">
        <v>610</v>
      </c>
      <c r="C164" s="20" t="s">
        <v>706</v>
      </c>
      <c r="D164" s="20" t="s">
        <v>707</v>
      </c>
      <c r="E164" s="20" t="s">
        <v>717</v>
      </c>
      <c r="F164" s="20" t="s">
        <v>718</v>
      </c>
      <c r="G164" s="21" t="s">
        <v>704</v>
      </c>
      <c r="H164" s="22">
        <v>252250000307</v>
      </c>
    </row>
    <row r="165" spans="2:8">
      <c r="B165" s="23" t="s">
        <v>617</v>
      </c>
      <c r="C165" s="23" t="s">
        <v>706</v>
      </c>
      <c r="D165" s="23" t="s">
        <v>707</v>
      </c>
      <c r="E165" s="23" t="s">
        <v>717</v>
      </c>
      <c r="F165" s="23" t="s">
        <v>718</v>
      </c>
      <c r="G165" s="24" t="s">
        <v>704</v>
      </c>
      <c r="H165" s="25">
        <v>252250000129</v>
      </c>
    </row>
    <row r="166" spans="2:8">
      <c r="B166" s="20" t="s">
        <v>624</v>
      </c>
      <c r="C166" s="20" t="s">
        <v>706</v>
      </c>
      <c r="D166" s="20" t="s">
        <v>709</v>
      </c>
      <c r="E166" s="20" t="s">
        <v>717</v>
      </c>
      <c r="F166" s="20" t="s">
        <v>718</v>
      </c>
      <c r="G166" s="21" t="s">
        <v>704</v>
      </c>
      <c r="H166" s="22">
        <v>352250000514</v>
      </c>
    </row>
    <row r="167" spans="2:8">
      <c r="B167" s="23" t="s">
        <v>630</v>
      </c>
      <c r="C167" s="23" t="s">
        <v>706</v>
      </c>
      <c r="D167" s="23" t="s">
        <v>709</v>
      </c>
      <c r="E167" s="23" t="s">
        <v>717</v>
      </c>
      <c r="F167" s="23" t="s">
        <v>718</v>
      </c>
      <c r="G167" s="24" t="s">
        <v>704</v>
      </c>
      <c r="H167" s="25">
        <v>152250000558</v>
      </c>
    </row>
    <row r="168" spans="2:8">
      <c r="B168" s="20" t="s">
        <v>635</v>
      </c>
      <c r="C168" s="20" t="s">
        <v>706</v>
      </c>
      <c r="D168" s="20" t="s">
        <v>707</v>
      </c>
      <c r="E168" s="20" t="s">
        <v>717</v>
      </c>
      <c r="F168" s="20" t="s">
        <v>718</v>
      </c>
      <c r="G168" s="21" t="s">
        <v>704</v>
      </c>
      <c r="H168" s="22">
        <v>252250000072</v>
      </c>
    </row>
    <row r="169" spans="2:8">
      <c r="B169" s="23" t="s">
        <v>640</v>
      </c>
      <c r="C169" s="23" t="s">
        <v>706</v>
      </c>
      <c r="D169" s="23" t="s">
        <v>709</v>
      </c>
      <c r="E169" s="23" t="s">
        <v>717</v>
      </c>
      <c r="F169" s="23" t="s">
        <v>718</v>
      </c>
      <c r="G169" s="24" t="s">
        <v>704</v>
      </c>
      <c r="H169" s="25">
        <v>152250000566</v>
      </c>
    </row>
    <row r="170" spans="2:8">
      <c r="B170" s="20" t="s">
        <v>264</v>
      </c>
      <c r="C170" s="20" t="s">
        <v>713</v>
      </c>
      <c r="D170" s="20" t="s">
        <v>707</v>
      </c>
      <c r="E170" s="20" t="s">
        <v>719</v>
      </c>
      <c r="F170" s="20" t="s">
        <v>710</v>
      </c>
      <c r="G170" s="21"/>
      <c r="H170" s="22">
        <v>252210000134</v>
      </c>
    </row>
    <row r="171" spans="2:8">
      <c r="B171" s="23" t="s">
        <v>325</v>
      </c>
      <c r="C171" s="23" t="s">
        <v>713</v>
      </c>
      <c r="D171" s="23" t="s">
        <v>707</v>
      </c>
      <c r="E171" s="23" t="s">
        <v>719</v>
      </c>
      <c r="F171" s="23" t="s">
        <v>710</v>
      </c>
      <c r="G171" s="24"/>
      <c r="H171" s="25">
        <v>252210000231</v>
      </c>
    </row>
    <row r="172" spans="2:8">
      <c r="B172" s="23" t="s">
        <v>383</v>
      </c>
      <c r="C172" s="23" t="s">
        <v>706</v>
      </c>
      <c r="D172" s="23" t="s">
        <v>707</v>
      </c>
      <c r="E172" s="23" t="s">
        <v>719</v>
      </c>
      <c r="F172" s="23" t="s">
        <v>710</v>
      </c>
      <c r="G172" s="24"/>
      <c r="H172" s="25">
        <v>252210000096</v>
      </c>
    </row>
    <row r="173" spans="2:8">
      <c r="B173" s="20" t="s">
        <v>432</v>
      </c>
      <c r="C173" s="20" t="s">
        <v>706</v>
      </c>
      <c r="D173" s="20" t="s">
        <v>709</v>
      </c>
      <c r="E173" s="20" t="s">
        <v>719</v>
      </c>
      <c r="F173" s="20" t="s">
        <v>710</v>
      </c>
      <c r="G173" s="21"/>
      <c r="H173" s="22">
        <v>152210000261</v>
      </c>
    </row>
    <row r="174" spans="2:8">
      <c r="B174" s="20" t="s">
        <v>265</v>
      </c>
      <c r="C174" s="20" t="s">
        <v>706</v>
      </c>
      <c r="D174" s="20" t="s">
        <v>709</v>
      </c>
      <c r="E174" s="20" t="s">
        <v>720</v>
      </c>
      <c r="F174" s="20" t="s">
        <v>721</v>
      </c>
      <c r="G174" s="21"/>
      <c r="H174" s="22">
        <v>252260000275</v>
      </c>
    </row>
    <row r="175" spans="2:8">
      <c r="B175" s="23" t="s">
        <v>326</v>
      </c>
      <c r="C175" s="23" t="s">
        <v>706</v>
      </c>
      <c r="D175" s="23" t="s">
        <v>707</v>
      </c>
      <c r="E175" s="23" t="s">
        <v>720</v>
      </c>
      <c r="F175" s="23" t="s">
        <v>721</v>
      </c>
      <c r="G175" s="24"/>
      <c r="H175" s="25">
        <v>252260000062</v>
      </c>
    </row>
    <row r="176" spans="2:8">
      <c r="B176" s="20" t="s">
        <v>266</v>
      </c>
      <c r="C176" s="20" t="s">
        <v>706</v>
      </c>
      <c r="D176" s="20" t="s">
        <v>707</v>
      </c>
      <c r="E176" s="20" t="s">
        <v>722</v>
      </c>
      <c r="F176" s="20" t="s">
        <v>716</v>
      </c>
      <c r="G176" s="21" t="s">
        <v>704</v>
      </c>
      <c r="H176" s="22">
        <v>252256000619</v>
      </c>
    </row>
    <row r="177" spans="2:8">
      <c r="B177" s="23" t="s">
        <v>327</v>
      </c>
      <c r="C177" s="23" t="s">
        <v>706</v>
      </c>
      <c r="D177" s="23" t="s">
        <v>709</v>
      </c>
      <c r="E177" s="23" t="s">
        <v>722</v>
      </c>
      <c r="F177" s="23" t="s">
        <v>716</v>
      </c>
      <c r="G177" s="24" t="s">
        <v>704</v>
      </c>
      <c r="H177" s="25">
        <v>252256000180</v>
      </c>
    </row>
    <row r="178" spans="2:8">
      <c r="B178" s="20" t="s">
        <v>384</v>
      </c>
      <c r="C178" s="20" t="s">
        <v>706</v>
      </c>
      <c r="D178" s="20" t="s">
        <v>707</v>
      </c>
      <c r="E178" s="20" t="s">
        <v>722</v>
      </c>
      <c r="F178" s="20" t="s">
        <v>716</v>
      </c>
      <c r="G178" s="21" t="s">
        <v>704</v>
      </c>
      <c r="H178" s="22">
        <v>252256000244</v>
      </c>
    </row>
    <row r="179" spans="2:8">
      <c r="B179" s="23" t="s">
        <v>433</v>
      </c>
      <c r="C179" s="23" t="s">
        <v>706</v>
      </c>
      <c r="D179" s="23" t="s">
        <v>707</v>
      </c>
      <c r="E179" s="23" t="s">
        <v>722</v>
      </c>
      <c r="F179" s="23" t="s">
        <v>716</v>
      </c>
      <c r="G179" s="24" t="s">
        <v>704</v>
      </c>
      <c r="H179" s="25">
        <v>252256000139</v>
      </c>
    </row>
    <row r="180" spans="2:8">
      <c r="B180" s="23" t="s">
        <v>267</v>
      </c>
      <c r="C180" s="23" t="s">
        <v>706</v>
      </c>
      <c r="D180" s="23" t="s">
        <v>707</v>
      </c>
      <c r="E180" s="23" t="s">
        <v>723</v>
      </c>
      <c r="F180" s="23" t="s">
        <v>708</v>
      </c>
      <c r="G180" s="24"/>
      <c r="H180" s="25">
        <v>252258000179</v>
      </c>
    </row>
    <row r="181" spans="2:8">
      <c r="B181" s="20" t="s">
        <v>328</v>
      </c>
      <c r="C181" s="20" t="s">
        <v>706</v>
      </c>
      <c r="D181" s="20" t="s">
        <v>707</v>
      </c>
      <c r="E181" s="20" t="s">
        <v>723</v>
      </c>
      <c r="F181" s="20" t="s">
        <v>708</v>
      </c>
      <c r="G181" s="21"/>
      <c r="H181" s="22">
        <v>252258000390</v>
      </c>
    </row>
    <row r="182" spans="2:8">
      <c r="B182" s="23" t="s">
        <v>385</v>
      </c>
      <c r="C182" s="23" t="s">
        <v>706</v>
      </c>
      <c r="D182" s="23" t="s">
        <v>707</v>
      </c>
      <c r="E182" s="23" t="s">
        <v>723</v>
      </c>
      <c r="F182" s="23" t="s">
        <v>708</v>
      </c>
      <c r="G182" s="24"/>
      <c r="H182" s="25">
        <v>252258000144</v>
      </c>
    </row>
    <row r="183" spans="2:8">
      <c r="B183" s="20" t="s">
        <v>434</v>
      </c>
      <c r="C183" s="20" t="s">
        <v>706</v>
      </c>
      <c r="D183" s="20" t="s">
        <v>707</v>
      </c>
      <c r="E183" s="20" t="s">
        <v>723</v>
      </c>
      <c r="F183" s="20" t="s">
        <v>708</v>
      </c>
      <c r="G183" s="21"/>
      <c r="H183" s="22">
        <v>252258000233</v>
      </c>
    </row>
    <row r="184" spans="2:8">
      <c r="B184" s="23" t="s">
        <v>463</v>
      </c>
      <c r="C184" s="23" t="s">
        <v>706</v>
      </c>
      <c r="D184" s="23" t="s">
        <v>709</v>
      </c>
      <c r="E184" s="23" t="s">
        <v>723</v>
      </c>
      <c r="F184" s="23" t="s">
        <v>708</v>
      </c>
      <c r="G184" s="24"/>
      <c r="H184" s="25">
        <v>152258000212</v>
      </c>
    </row>
    <row r="185" spans="2:8">
      <c r="B185" s="20" t="s">
        <v>487</v>
      </c>
      <c r="C185" s="20" t="s">
        <v>706</v>
      </c>
      <c r="D185" s="20" t="s">
        <v>707</v>
      </c>
      <c r="E185" s="20" t="s">
        <v>723</v>
      </c>
      <c r="F185" s="20" t="s">
        <v>708</v>
      </c>
      <c r="G185" s="21"/>
      <c r="H185" s="22">
        <v>252258000101</v>
      </c>
    </row>
    <row r="186" spans="2:8">
      <c r="B186" s="20" t="s">
        <v>268</v>
      </c>
      <c r="C186" s="20" t="s">
        <v>706</v>
      </c>
      <c r="D186" s="20" t="s">
        <v>709</v>
      </c>
      <c r="E186" s="20" t="s">
        <v>724</v>
      </c>
      <c r="F186" s="20" t="s">
        <v>721</v>
      </c>
      <c r="G186" s="21"/>
      <c r="H186" s="22">
        <v>152260000017</v>
      </c>
    </row>
    <row r="187" spans="2:8">
      <c r="B187" s="23" t="s">
        <v>329</v>
      </c>
      <c r="C187" s="23" t="s">
        <v>706</v>
      </c>
      <c r="D187" s="23" t="s">
        <v>709</v>
      </c>
      <c r="E187" s="23" t="s">
        <v>724</v>
      </c>
      <c r="F187" s="23" t="s">
        <v>721</v>
      </c>
      <c r="G187" s="24"/>
      <c r="H187" s="25">
        <v>152260000190</v>
      </c>
    </row>
    <row r="188" spans="2:8">
      <c r="B188" s="20" t="s">
        <v>386</v>
      </c>
      <c r="C188" s="20" t="s">
        <v>706</v>
      </c>
      <c r="D188" s="20" t="s">
        <v>707</v>
      </c>
      <c r="E188" s="20" t="s">
        <v>724</v>
      </c>
      <c r="F188" s="20" t="s">
        <v>721</v>
      </c>
      <c r="G188" s="21"/>
      <c r="H188" s="22">
        <v>252260000054</v>
      </c>
    </row>
    <row r="189" spans="2:8">
      <c r="B189" s="23" t="s">
        <v>269</v>
      </c>
      <c r="C189" s="23" t="s">
        <v>706</v>
      </c>
      <c r="D189" s="23" t="s">
        <v>707</v>
      </c>
      <c r="E189" s="23" t="s">
        <v>725</v>
      </c>
      <c r="F189" s="23" t="s">
        <v>726</v>
      </c>
      <c r="G189" s="24" t="s">
        <v>704</v>
      </c>
      <c r="H189" s="25">
        <v>252520000169</v>
      </c>
    </row>
    <row r="190" spans="2:8">
      <c r="B190" s="23" t="s">
        <v>330</v>
      </c>
      <c r="C190" s="23" t="s">
        <v>706</v>
      </c>
      <c r="D190" s="23" t="s">
        <v>707</v>
      </c>
      <c r="E190" s="23" t="s">
        <v>725</v>
      </c>
      <c r="F190" s="23" t="s">
        <v>726</v>
      </c>
      <c r="G190" s="24" t="s">
        <v>704</v>
      </c>
      <c r="H190" s="25">
        <v>252520000045</v>
      </c>
    </row>
    <row r="191" spans="2:8">
      <c r="B191" s="20" t="s">
        <v>387</v>
      </c>
      <c r="C191" s="20" t="s">
        <v>706</v>
      </c>
      <c r="D191" s="20" t="s">
        <v>707</v>
      </c>
      <c r="E191" s="20" t="s">
        <v>725</v>
      </c>
      <c r="F191" s="20" t="s">
        <v>726</v>
      </c>
      <c r="G191" s="21" t="s">
        <v>704</v>
      </c>
      <c r="H191" s="22">
        <v>152520000016</v>
      </c>
    </row>
    <row r="192" spans="2:8">
      <c r="B192" s="20" t="s">
        <v>270</v>
      </c>
      <c r="C192" s="20" t="s">
        <v>706</v>
      </c>
      <c r="D192" s="20" t="s">
        <v>707</v>
      </c>
      <c r="E192" s="20" t="s">
        <v>209</v>
      </c>
      <c r="F192" s="20" t="s">
        <v>710</v>
      </c>
      <c r="G192" s="21"/>
      <c r="H192" s="22">
        <v>252287000218</v>
      </c>
    </row>
    <row r="193" spans="2:8">
      <c r="B193" s="23" t="s">
        <v>331</v>
      </c>
      <c r="C193" s="23" t="s">
        <v>706</v>
      </c>
      <c r="D193" s="23" t="s">
        <v>707</v>
      </c>
      <c r="E193" s="23" t="s">
        <v>209</v>
      </c>
      <c r="F193" s="23" t="s">
        <v>710</v>
      </c>
      <c r="G193" s="24"/>
      <c r="H193" s="25">
        <v>252287000048</v>
      </c>
    </row>
    <row r="194" spans="2:8">
      <c r="B194" s="20" t="s">
        <v>388</v>
      </c>
      <c r="C194" s="20" t="s">
        <v>706</v>
      </c>
      <c r="D194" s="20" t="s">
        <v>709</v>
      </c>
      <c r="E194" s="20" t="s">
        <v>209</v>
      </c>
      <c r="F194" s="20" t="s">
        <v>710</v>
      </c>
      <c r="G194" s="21"/>
      <c r="H194" s="22">
        <v>352287000018</v>
      </c>
    </row>
    <row r="195" spans="2:8">
      <c r="B195" s="20" t="s">
        <v>271</v>
      </c>
      <c r="C195" s="20" t="s">
        <v>713</v>
      </c>
      <c r="D195" s="20" t="s">
        <v>707</v>
      </c>
      <c r="E195" s="20" t="s">
        <v>210</v>
      </c>
      <c r="F195" s="20" t="s">
        <v>710</v>
      </c>
      <c r="G195" s="21"/>
      <c r="H195" s="22">
        <v>252317000269</v>
      </c>
    </row>
    <row r="196" spans="2:8">
      <c r="B196" s="20" t="s">
        <v>332</v>
      </c>
      <c r="C196" s="20" t="s">
        <v>713</v>
      </c>
      <c r="D196" s="20" t="s">
        <v>707</v>
      </c>
      <c r="E196" s="20" t="s">
        <v>210</v>
      </c>
      <c r="F196" s="20" t="s">
        <v>710</v>
      </c>
      <c r="G196" s="21"/>
      <c r="H196" s="22">
        <v>252317000111</v>
      </c>
    </row>
    <row r="197" spans="2:8">
      <c r="B197" s="23" t="s">
        <v>389</v>
      </c>
      <c r="C197" s="23" t="s">
        <v>713</v>
      </c>
      <c r="D197" s="23" t="s">
        <v>707</v>
      </c>
      <c r="E197" s="23" t="s">
        <v>210</v>
      </c>
      <c r="F197" s="23" t="s">
        <v>710</v>
      </c>
      <c r="G197" s="24"/>
      <c r="H197" s="25">
        <v>252317000293</v>
      </c>
    </row>
    <row r="198" spans="2:8">
      <c r="B198" s="23" t="s">
        <v>435</v>
      </c>
      <c r="C198" s="23" t="s">
        <v>713</v>
      </c>
      <c r="D198" s="23" t="s">
        <v>707</v>
      </c>
      <c r="E198" s="23" t="s">
        <v>210</v>
      </c>
      <c r="F198" s="23" t="s">
        <v>710</v>
      </c>
      <c r="G198" s="24"/>
      <c r="H198" s="25">
        <v>252317000374</v>
      </c>
    </row>
    <row r="199" spans="2:8">
      <c r="B199" s="23" t="s">
        <v>464</v>
      </c>
      <c r="C199" s="23" t="s">
        <v>713</v>
      </c>
      <c r="D199" s="23" t="s">
        <v>707</v>
      </c>
      <c r="E199" s="23" t="s">
        <v>210</v>
      </c>
      <c r="F199" s="23" t="s">
        <v>710</v>
      </c>
      <c r="G199" s="24"/>
      <c r="H199" s="25">
        <v>452317000349</v>
      </c>
    </row>
    <row r="200" spans="2:8">
      <c r="B200" s="20" t="s">
        <v>488</v>
      </c>
      <c r="C200" s="20" t="s">
        <v>713</v>
      </c>
      <c r="D200" s="20" t="s">
        <v>707</v>
      </c>
      <c r="E200" s="20" t="s">
        <v>210</v>
      </c>
      <c r="F200" s="20" t="s">
        <v>710</v>
      </c>
      <c r="G200" s="21"/>
      <c r="H200" s="22">
        <v>252317000382</v>
      </c>
    </row>
    <row r="201" spans="2:8">
      <c r="B201" s="23" t="s">
        <v>507</v>
      </c>
      <c r="C201" s="23" t="s">
        <v>713</v>
      </c>
      <c r="D201" s="23" t="s">
        <v>707</v>
      </c>
      <c r="E201" s="23" t="s">
        <v>210</v>
      </c>
      <c r="F201" s="23" t="s">
        <v>710</v>
      </c>
      <c r="G201" s="24"/>
      <c r="H201" s="25">
        <v>252317000056</v>
      </c>
    </row>
    <row r="202" spans="2:8">
      <c r="B202" s="23" t="s">
        <v>522</v>
      </c>
      <c r="C202" s="23" t="s">
        <v>713</v>
      </c>
      <c r="D202" s="23" t="s">
        <v>707</v>
      </c>
      <c r="E202" s="23" t="s">
        <v>210</v>
      </c>
      <c r="F202" s="23" t="s">
        <v>710</v>
      </c>
      <c r="G202" s="24"/>
      <c r="H202" s="25">
        <v>252317000129</v>
      </c>
    </row>
    <row r="203" spans="2:8">
      <c r="B203" s="20" t="s">
        <v>532</v>
      </c>
      <c r="C203" s="20" t="s">
        <v>713</v>
      </c>
      <c r="D203" s="20" t="s">
        <v>707</v>
      </c>
      <c r="E203" s="20" t="s">
        <v>210</v>
      </c>
      <c r="F203" s="20" t="s">
        <v>710</v>
      </c>
      <c r="G203" s="21"/>
      <c r="H203" s="22">
        <v>252317000366</v>
      </c>
    </row>
    <row r="204" spans="2:8">
      <c r="B204" s="23" t="s">
        <v>542</v>
      </c>
      <c r="C204" s="23" t="s">
        <v>713</v>
      </c>
      <c r="D204" s="23" t="s">
        <v>707</v>
      </c>
      <c r="E204" s="23" t="s">
        <v>210</v>
      </c>
      <c r="F204" s="23" t="s">
        <v>710</v>
      </c>
      <c r="G204" s="24"/>
      <c r="H204" s="25">
        <v>252317000102</v>
      </c>
    </row>
    <row r="205" spans="2:8">
      <c r="B205" s="23" t="s">
        <v>551</v>
      </c>
      <c r="C205" s="23" t="s">
        <v>713</v>
      </c>
      <c r="D205" s="23" t="s">
        <v>707</v>
      </c>
      <c r="E205" s="23" t="s">
        <v>210</v>
      </c>
      <c r="F205" s="23" t="s">
        <v>710</v>
      </c>
      <c r="G205" s="24"/>
      <c r="H205" s="25">
        <v>252317000391</v>
      </c>
    </row>
    <row r="206" spans="2:8">
      <c r="B206" s="20" t="s">
        <v>560</v>
      </c>
      <c r="C206" s="20" t="s">
        <v>713</v>
      </c>
      <c r="D206" s="20" t="s">
        <v>707</v>
      </c>
      <c r="E206" s="20" t="s">
        <v>210</v>
      </c>
      <c r="F206" s="20" t="s">
        <v>710</v>
      </c>
      <c r="G206" s="21"/>
      <c r="H206" s="22">
        <v>252317000137</v>
      </c>
    </row>
    <row r="207" spans="2:8">
      <c r="B207" s="23" t="s">
        <v>568</v>
      </c>
      <c r="C207" s="23" t="s">
        <v>713</v>
      </c>
      <c r="D207" s="23" t="s">
        <v>707</v>
      </c>
      <c r="E207" s="23" t="s">
        <v>210</v>
      </c>
      <c r="F207" s="23" t="s">
        <v>710</v>
      </c>
      <c r="G207" s="24"/>
      <c r="H207" s="25">
        <v>252317000196</v>
      </c>
    </row>
    <row r="208" spans="2:8">
      <c r="B208" s="20" t="s">
        <v>576</v>
      </c>
      <c r="C208" s="20" t="s">
        <v>713</v>
      </c>
      <c r="D208" s="20" t="s">
        <v>707</v>
      </c>
      <c r="E208" s="20" t="s">
        <v>210</v>
      </c>
      <c r="F208" s="20" t="s">
        <v>710</v>
      </c>
      <c r="G208" s="21"/>
      <c r="H208" s="22">
        <v>252317000099</v>
      </c>
    </row>
    <row r="209" spans="2:8">
      <c r="B209" s="23" t="s">
        <v>583</v>
      </c>
      <c r="C209" s="23" t="s">
        <v>713</v>
      </c>
      <c r="D209" s="23" t="s">
        <v>707</v>
      </c>
      <c r="E209" s="23" t="s">
        <v>210</v>
      </c>
      <c r="F209" s="23" t="s">
        <v>710</v>
      </c>
      <c r="G209" s="24"/>
      <c r="H209" s="25">
        <v>252317000277</v>
      </c>
    </row>
    <row r="210" spans="2:8">
      <c r="B210" s="20" t="s">
        <v>590</v>
      </c>
      <c r="C210" s="20" t="s">
        <v>713</v>
      </c>
      <c r="D210" s="20" t="s">
        <v>707</v>
      </c>
      <c r="E210" s="20" t="s">
        <v>210</v>
      </c>
      <c r="F210" s="20" t="s">
        <v>710</v>
      </c>
      <c r="G210" s="21"/>
      <c r="H210" s="22">
        <v>252317000285</v>
      </c>
    </row>
    <row r="211" spans="2:8">
      <c r="B211" s="20" t="s">
        <v>597</v>
      </c>
      <c r="C211" s="20" t="s">
        <v>713</v>
      </c>
      <c r="D211" s="20" t="s">
        <v>707</v>
      </c>
      <c r="E211" s="20" t="s">
        <v>210</v>
      </c>
      <c r="F211" s="20" t="s">
        <v>710</v>
      </c>
      <c r="G211" s="21"/>
      <c r="H211" s="22">
        <v>252317000447</v>
      </c>
    </row>
    <row r="212" spans="2:8">
      <c r="B212" s="23" t="s">
        <v>604</v>
      </c>
      <c r="C212" s="23" t="s">
        <v>706</v>
      </c>
      <c r="D212" s="23" t="s">
        <v>709</v>
      </c>
      <c r="E212" s="23" t="s">
        <v>210</v>
      </c>
      <c r="F212" s="23" t="s">
        <v>710</v>
      </c>
      <c r="G212" s="24"/>
      <c r="H212" s="25">
        <v>152317000035</v>
      </c>
    </row>
    <row r="213" spans="2:8">
      <c r="B213" s="23" t="s">
        <v>611</v>
      </c>
      <c r="C213" s="23" t="s">
        <v>706</v>
      </c>
      <c r="D213" s="23" t="s">
        <v>707</v>
      </c>
      <c r="E213" s="23" t="s">
        <v>210</v>
      </c>
      <c r="F213" s="23" t="s">
        <v>710</v>
      </c>
      <c r="G213" s="24"/>
      <c r="H213" s="25">
        <v>252317000081</v>
      </c>
    </row>
    <row r="214" spans="2:8">
      <c r="B214" s="20" t="s">
        <v>618</v>
      </c>
      <c r="C214" s="20" t="s">
        <v>706</v>
      </c>
      <c r="D214" s="20" t="s">
        <v>707</v>
      </c>
      <c r="E214" s="20" t="s">
        <v>210</v>
      </c>
      <c r="F214" s="20" t="s">
        <v>710</v>
      </c>
      <c r="G214" s="21"/>
      <c r="H214" s="22">
        <v>252317000412</v>
      </c>
    </row>
    <row r="215" spans="2:8">
      <c r="B215" s="20" t="s">
        <v>625</v>
      </c>
      <c r="C215" s="20" t="s">
        <v>706</v>
      </c>
      <c r="D215" s="20" t="s">
        <v>707</v>
      </c>
      <c r="E215" s="20" t="s">
        <v>210</v>
      </c>
      <c r="F215" s="20" t="s">
        <v>710</v>
      </c>
      <c r="G215" s="21"/>
      <c r="H215" s="22">
        <v>252317000404</v>
      </c>
    </row>
    <row r="216" spans="2:8">
      <c r="B216" s="20" t="s">
        <v>272</v>
      </c>
      <c r="C216" s="20" t="s">
        <v>706</v>
      </c>
      <c r="D216" s="20" t="s">
        <v>709</v>
      </c>
      <c r="E216" s="20" t="s">
        <v>211</v>
      </c>
      <c r="F216" s="20" t="s">
        <v>727</v>
      </c>
      <c r="G216" s="21"/>
      <c r="H216" s="22">
        <v>152320000011</v>
      </c>
    </row>
    <row r="217" spans="2:8">
      <c r="B217" s="23" t="s">
        <v>333</v>
      </c>
      <c r="C217" s="23" t="s">
        <v>706</v>
      </c>
      <c r="D217" s="23" t="s">
        <v>707</v>
      </c>
      <c r="E217" s="23" t="s">
        <v>211</v>
      </c>
      <c r="F217" s="23" t="s">
        <v>727</v>
      </c>
      <c r="G217" s="24"/>
      <c r="H217" s="25">
        <v>252320000083</v>
      </c>
    </row>
    <row r="218" spans="2:8">
      <c r="B218" s="20" t="s">
        <v>390</v>
      </c>
      <c r="C218" s="20" t="s">
        <v>706</v>
      </c>
      <c r="D218" s="20" t="s">
        <v>709</v>
      </c>
      <c r="E218" s="20" t="s">
        <v>211</v>
      </c>
      <c r="F218" s="20" t="s">
        <v>727</v>
      </c>
      <c r="G218" s="21"/>
      <c r="H218" s="22">
        <v>152320000038</v>
      </c>
    </row>
    <row r="219" spans="2:8">
      <c r="B219" s="23" t="s">
        <v>273</v>
      </c>
      <c r="C219" s="23" t="s">
        <v>706</v>
      </c>
      <c r="D219" s="23" t="s">
        <v>709</v>
      </c>
      <c r="E219" s="23" t="s">
        <v>212</v>
      </c>
      <c r="F219" s="23" t="s">
        <v>710</v>
      </c>
      <c r="G219" s="24"/>
      <c r="H219" s="25">
        <v>152323000063</v>
      </c>
    </row>
    <row r="220" spans="2:8">
      <c r="B220" s="20" t="s">
        <v>334</v>
      </c>
      <c r="C220" s="20" t="s">
        <v>706</v>
      </c>
      <c r="D220" s="20" t="s">
        <v>709</v>
      </c>
      <c r="E220" s="20" t="s">
        <v>212</v>
      </c>
      <c r="F220" s="20" t="s">
        <v>710</v>
      </c>
      <c r="G220" s="21"/>
      <c r="H220" s="22">
        <v>152323000161</v>
      </c>
    </row>
    <row r="221" spans="2:8">
      <c r="B221" s="23" t="s">
        <v>391</v>
      </c>
      <c r="C221" s="23" t="s">
        <v>706</v>
      </c>
      <c r="D221" s="23" t="s">
        <v>707</v>
      </c>
      <c r="E221" s="23" t="s">
        <v>212</v>
      </c>
      <c r="F221" s="23" t="s">
        <v>710</v>
      </c>
      <c r="G221" s="24"/>
      <c r="H221" s="25">
        <v>252323000190</v>
      </c>
    </row>
    <row r="222" spans="2:8">
      <c r="B222" s="23" t="s">
        <v>274</v>
      </c>
      <c r="C222" s="23" t="s">
        <v>706</v>
      </c>
      <c r="D222" s="23" t="s">
        <v>707</v>
      </c>
      <c r="E222" s="23" t="s">
        <v>213</v>
      </c>
      <c r="F222" s="23" t="s">
        <v>710</v>
      </c>
      <c r="G222" s="24"/>
      <c r="H222" s="25">
        <v>252352000166</v>
      </c>
    </row>
    <row r="223" spans="2:8">
      <c r="B223" s="20" t="s">
        <v>335</v>
      </c>
      <c r="C223" s="20" t="s">
        <v>706</v>
      </c>
      <c r="D223" s="20" t="s">
        <v>709</v>
      </c>
      <c r="E223" s="20" t="s">
        <v>213</v>
      </c>
      <c r="F223" s="20" t="s">
        <v>710</v>
      </c>
      <c r="G223" s="21"/>
      <c r="H223" s="22">
        <v>252352000140</v>
      </c>
    </row>
    <row r="224" spans="2:8">
      <c r="B224" s="20" t="s">
        <v>392</v>
      </c>
      <c r="C224" s="20" t="s">
        <v>706</v>
      </c>
      <c r="D224" s="20" t="s">
        <v>707</v>
      </c>
      <c r="E224" s="20" t="s">
        <v>213</v>
      </c>
      <c r="F224" s="20" t="s">
        <v>710</v>
      </c>
      <c r="G224" s="21"/>
      <c r="H224" s="22">
        <v>252352000263</v>
      </c>
    </row>
    <row r="225" spans="2:8">
      <c r="B225" s="23" t="s">
        <v>275</v>
      </c>
      <c r="C225" s="23" t="s">
        <v>706</v>
      </c>
      <c r="D225" s="23" t="s">
        <v>707</v>
      </c>
      <c r="E225" s="23" t="s">
        <v>214</v>
      </c>
      <c r="F225" s="23" t="s">
        <v>727</v>
      </c>
      <c r="G225" s="24"/>
      <c r="H225" s="25">
        <v>252354000341</v>
      </c>
    </row>
    <row r="226" spans="2:8">
      <c r="B226" s="20" t="s">
        <v>336</v>
      </c>
      <c r="C226" s="20" t="s">
        <v>706</v>
      </c>
      <c r="D226" s="20" t="s">
        <v>707</v>
      </c>
      <c r="E226" s="20" t="s">
        <v>214</v>
      </c>
      <c r="F226" s="20" t="s">
        <v>727</v>
      </c>
      <c r="G226" s="21"/>
      <c r="H226" s="22">
        <v>252354000317</v>
      </c>
    </row>
    <row r="227" spans="2:8">
      <c r="B227" s="23" t="s">
        <v>393</v>
      </c>
      <c r="C227" s="23" t="s">
        <v>706</v>
      </c>
      <c r="D227" s="23" t="s">
        <v>709</v>
      </c>
      <c r="E227" s="23" t="s">
        <v>214</v>
      </c>
      <c r="F227" s="23" t="s">
        <v>727</v>
      </c>
      <c r="G227" s="24"/>
      <c r="H227" s="25">
        <v>152354000096</v>
      </c>
    </row>
    <row r="228" spans="2:8">
      <c r="B228" s="20" t="s">
        <v>276</v>
      </c>
      <c r="C228" s="20" t="s">
        <v>713</v>
      </c>
      <c r="D228" s="20" t="s">
        <v>707</v>
      </c>
      <c r="E228" s="20" t="s">
        <v>728</v>
      </c>
      <c r="F228" s="20" t="s">
        <v>708</v>
      </c>
      <c r="G228" s="21"/>
      <c r="H228" s="22">
        <v>252378000661</v>
      </c>
    </row>
    <row r="229" spans="2:8">
      <c r="B229" s="20" t="s">
        <v>337</v>
      </c>
      <c r="C229" s="20" t="s">
        <v>706</v>
      </c>
      <c r="D229" s="20" t="s">
        <v>707</v>
      </c>
      <c r="E229" s="20" t="s">
        <v>728</v>
      </c>
      <c r="F229" s="20" t="s">
        <v>708</v>
      </c>
      <c r="G229" s="21"/>
      <c r="H229" s="22">
        <v>252378000750</v>
      </c>
    </row>
    <row r="230" spans="2:8">
      <c r="B230" s="23" t="s">
        <v>394</v>
      </c>
      <c r="C230" s="23" t="s">
        <v>706</v>
      </c>
      <c r="D230" s="23" t="s">
        <v>707</v>
      </c>
      <c r="E230" s="23" t="s">
        <v>728</v>
      </c>
      <c r="F230" s="23" t="s">
        <v>708</v>
      </c>
      <c r="G230" s="24"/>
      <c r="H230" s="25">
        <v>152378000623</v>
      </c>
    </row>
    <row r="231" spans="2:8">
      <c r="B231" s="23" t="s">
        <v>436</v>
      </c>
      <c r="C231" s="23" t="s">
        <v>706</v>
      </c>
      <c r="D231" s="23" t="s">
        <v>709</v>
      </c>
      <c r="E231" s="23" t="s">
        <v>728</v>
      </c>
      <c r="F231" s="23" t="s">
        <v>708</v>
      </c>
      <c r="G231" s="24"/>
      <c r="H231" s="25">
        <v>152378000038</v>
      </c>
    </row>
    <row r="232" spans="2:8">
      <c r="B232" s="20" t="s">
        <v>465</v>
      </c>
      <c r="C232" s="20" t="s">
        <v>706</v>
      </c>
      <c r="D232" s="20" t="s">
        <v>707</v>
      </c>
      <c r="E232" s="20" t="s">
        <v>728</v>
      </c>
      <c r="F232" s="20" t="s">
        <v>708</v>
      </c>
      <c r="G232" s="21"/>
      <c r="H232" s="22">
        <v>252378000083</v>
      </c>
    </row>
    <row r="233" spans="2:8">
      <c r="B233" s="23" t="s">
        <v>489</v>
      </c>
      <c r="C233" s="23" t="s">
        <v>706</v>
      </c>
      <c r="D233" s="23" t="s">
        <v>707</v>
      </c>
      <c r="E233" s="23" t="s">
        <v>728</v>
      </c>
      <c r="F233" s="23" t="s">
        <v>708</v>
      </c>
      <c r="G233" s="24"/>
      <c r="H233" s="25">
        <v>252378000067</v>
      </c>
    </row>
    <row r="234" spans="2:8">
      <c r="B234" s="20" t="s">
        <v>508</v>
      </c>
      <c r="C234" s="20" t="s">
        <v>706</v>
      </c>
      <c r="D234" s="20" t="s">
        <v>709</v>
      </c>
      <c r="E234" s="20" t="s">
        <v>728</v>
      </c>
      <c r="F234" s="20" t="s">
        <v>708</v>
      </c>
      <c r="G234" s="21"/>
      <c r="H234" s="22">
        <v>152378000429</v>
      </c>
    </row>
    <row r="235" spans="2:8">
      <c r="B235" s="20" t="s">
        <v>277</v>
      </c>
      <c r="C235" s="20" t="s">
        <v>706</v>
      </c>
      <c r="D235" s="20" t="s">
        <v>707</v>
      </c>
      <c r="E235" s="20" t="s">
        <v>729</v>
      </c>
      <c r="F235" s="20" t="s">
        <v>715</v>
      </c>
      <c r="G235" s="21"/>
      <c r="H235" s="22">
        <v>252381000451</v>
      </c>
    </row>
    <row r="236" spans="2:8">
      <c r="B236" s="23" t="s">
        <v>338</v>
      </c>
      <c r="C236" s="23" t="s">
        <v>706</v>
      </c>
      <c r="D236" s="23" t="s">
        <v>707</v>
      </c>
      <c r="E236" s="23" t="s">
        <v>729</v>
      </c>
      <c r="F236" s="23" t="s">
        <v>715</v>
      </c>
      <c r="G236" s="24"/>
      <c r="H236" s="25">
        <v>252381000418</v>
      </c>
    </row>
    <row r="237" spans="2:8">
      <c r="B237" s="20" t="s">
        <v>395</v>
      </c>
      <c r="C237" s="20" t="s">
        <v>706</v>
      </c>
      <c r="D237" s="20" t="s">
        <v>709</v>
      </c>
      <c r="E237" s="20" t="s">
        <v>729</v>
      </c>
      <c r="F237" s="20" t="s">
        <v>715</v>
      </c>
      <c r="G237" s="21"/>
      <c r="H237" s="22">
        <v>152381000120</v>
      </c>
    </row>
    <row r="238" spans="2:8">
      <c r="B238" s="23" t="s">
        <v>437</v>
      </c>
      <c r="C238" s="23" t="s">
        <v>706</v>
      </c>
      <c r="D238" s="23" t="s">
        <v>707</v>
      </c>
      <c r="E238" s="23" t="s">
        <v>729</v>
      </c>
      <c r="F238" s="23" t="s">
        <v>715</v>
      </c>
      <c r="G238" s="24"/>
      <c r="H238" s="25">
        <v>252381000442</v>
      </c>
    </row>
    <row r="239" spans="2:8">
      <c r="B239" s="23" t="s">
        <v>466</v>
      </c>
      <c r="C239" s="23" t="s">
        <v>706</v>
      </c>
      <c r="D239" s="23" t="s">
        <v>707</v>
      </c>
      <c r="E239" s="23" t="s">
        <v>729</v>
      </c>
      <c r="F239" s="23" t="s">
        <v>715</v>
      </c>
      <c r="G239" s="24"/>
      <c r="H239" s="25">
        <v>452381000387</v>
      </c>
    </row>
    <row r="240" spans="2:8">
      <c r="B240" s="20" t="s">
        <v>278</v>
      </c>
      <c r="C240" s="20" t="s">
        <v>713</v>
      </c>
      <c r="D240" s="20" t="s">
        <v>707</v>
      </c>
      <c r="E240" s="20" t="s">
        <v>730</v>
      </c>
      <c r="F240" s="20" t="s">
        <v>721</v>
      </c>
      <c r="G240" s="21"/>
      <c r="H240" s="22">
        <v>252418000367</v>
      </c>
    </row>
    <row r="241" spans="2:8">
      <c r="B241" s="23" t="s">
        <v>339</v>
      </c>
      <c r="C241" s="23" t="s">
        <v>706</v>
      </c>
      <c r="D241" s="23" t="s">
        <v>707</v>
      </c>
      <c r="E241" s="23" t="s">
        <v>730</v>
      </c>
      <c r="F241" s="23" t="s">
        <v>721</v>
      </c>
      <c r="G241" s="24"/>
      <c r="H241" s="25">
        <v>252418000332</v>
      </c>
    </row>
    <row r="242" spans="2:8">
      <c r="B242" s="20" t="s">
        <v>396</v>
      </c>
      <c r="C242" s="20" t="s">
        <v>706</v>
      </c>
      <c r="D242" s="20" t="s">
        <v>707</v>
      </c>
      <c r="E242" s="20" t="s">
        <v>730</v>
      </c>
      <c r="F242" s="20" t="s">
        <v>721</v>
      </c>
      <c r="G242" s="21"/>
      <c r="H242" s="22">
        <v>252385005468</v>
      </c>
    </row>
    <row r="243" spans="2:8">
      <c r="B243" s="23" t="s">
        <v>279</v>
      </c>
      <c r="C243" s="23" t="s">
        <v>706</v>
      </c>
      <c r="D243" s="23" t="s">
        <v>707</v>
      </c>
      <c r="E243" s="23" t="s">
        <v>731</v>
      </c>
      <c r="F243" s="23" t="s">
        <v>718</v>
      </c>
      <c r="G243" s="24" t="s">
        <v>704</v>
      </c>
      <c r="H243" s="25">
        <v>252250000421</v>
      </c>
    </row>
    <row r="244" spans="2:8">
      <c r="B244" s="20" t="s">
        <v>340</v>
      </c>
      <c r="C244" s="20" t="s">
        <v>706</v>
      </c>
      <c r="D244" s="20" t="s">
        <v>707</v>
      </c>
      <c r="E244" s="20" t="s">
        <v>731</v>
      </c>
      <c r="F244" s="20" t="s">
        <v>718</v>
      </c>
      <c r="G244" s="21" t="s">
        <v>704</v>
      </c>
      <c r="H244" s="22">
        <v>252250000676</v>
      </c>
    </row>
    <row r="245" spans="2:8">
      <c r="B245" s="23" t="s">
        <v>397</v>
      </c>
      <c r="C245" s="23" t="s">
        <v>706</v>
      </c>
      <c r="D245" s="23" t="s">
        <v>709</v>
      </c>
      <c r="E245" s="23" t="s">
        <v>731</v>
      </c>
      <c r="F245" s="23" t="s">
        <v>718</v>
      </c>
      <c r="G245" s="24" t="s">
        <v>704</v>
      </c>
      <c r="H245" s="25">
        <v>252250000862</v>
      </c>
    </row>
    <row r="246" spans="2:8">
      <c r="B246" s="20" t="s">
        <v>280</v>
      </c>
      <c r="C246" s="20" t="s">
        <v>706</v>
      </c>
      <c r="D246" s="20" t="s">
        <v>707</v>
      </c>
      <c r="E246" s="20" t="s">
        <v>732</v>
      </c>
      <c r="F246" s="20" t="s">
        <v>712</v>
      </c>
      <c r="G246" s="21"/>
      <c r="H246" s="22">
        <v>252399000113</v>
      </c>
    </row>
    <row r="247" spans="2:8">
      <c r="B247" s="20" t="s">
        <v>341</v>
      </c>
      <c r="C247" s="20" t="s">
        <v>706</v>
      </c>
      <c r="D247" s="20" t="s">
        <v>709</v>
      </c>
      <c r="E247" s="20" t="s">
        <v>732</v>
      </c>
      <c r="F247" s="20" t="s">
        <v>712</v>
      </c>
      <c r="G247" s="21"/>
      <c r="H247" s="22">
        <v>152399000071</v>
      </c>
    </row>
    <row r="248" spans="2:8">
      <c r="B248" s="23" t="s">
        <v>398</v>
      </c>
      <c r="C248" s="23" t="s">
        <v>706</v>
      </c>
      <c r="D248" s="23" t="s">
        <v>709</v>
      </c>
      <c r="E248" s="23" t="s">
        <v>732</v>
      </c>
      <c r="F248" s="23" t="s">
        <v>712</v>
      </c>
      <c r="G248" s="24"/>
      <c r="H248" s="25">
        <v>152399000330</v>
      </c>
    </row>
    <row r="249" spans="2:8">
      <c r="B249" s="23" t="s">
        <v>438</v>
      </c>
      <c r="C249" s="23" t="s">
        <v>706</v>
      </c>
      <c r="D249" s="23" t="s">
        <v>707</v>
      </c>
      <c r="E249" s="23" t="s">
        <v>732</v>
      </c>
      <c r="F249" s="23" t="s">
        <v>712</v>
      </c>
      <c r="G249" s="24"/>
      <c r="H249" s="25">
        <v>252399000270</v>
      </c>
    </row>
    <row r="250" spans="2:8">
      <c r="B250" s="20" t="s">
        <v>467</v>
      </c>
      <c r="C250" s="20" t="s">
        <v>706</v>
      </c>
      <c r="D250" s="20" t="s">
        <v>707</v>
      </c>
      <c r="E250" s="20" t="s">
        <v>732</v>
      </c>
      <c r="F250" s="20" t="s">
        <v>712</v>
      </c>
      <c r="G250" s="21"/>
      <c r="H250" s="22">
        <v>252399000016</v>
      </c>
    </row>
    <row r="251" spans="2:8">
      <c r="B251" s="23" t="s">
        <v>281</v>
      </c>
      <c r="C251" s="23" t="s">
        <v>706</v>
      </c>
      <c r="D251" s="23" t="s">
        <v>707</v>
      </c>
      <c r="E251" s="23" t="s">
        <v>220</v>
      </c>
      <c r="F251" s="23" t="s">
        <v>716</v>
      </c>
      <c r="G251" s="24" t="s">
        <v>704</v>
      </c>
      <c r="H251" s="25">
        <v>152405000631</v>
      </c>
    </row>
    <row r="252" spans="2:8">
      <c r="B252" s="20" t="s">
        <v>342</v>
      </c>
      <c r="C252" s="20" t="s">
        <v>706</v>
      </c>
      <c r="D252" s="20" t="s">
        <v>707</v>
      </c>
      <c r="E252" s="20" t="s">
        <v>220</v>
      </c>
      <c r="F252" s="20" t="s">
        <v>716</v>
      </c>
      <c r="G252" s="21" t="s">
        <v>704</v>
      </c>
      <c r="H252" s="22">
        <v>252405000651</v>
      </c>
    </row>
    <row r="253" spans="2:8">
      <c r="B253" s="23" t="s">
        <v>399</v>
      </c>
      <c r="C253" s="23" t="s">
        <v>706</v>
      </c>
      <c r="D253" s="23" t="s">
        <v>709</v>
      </c>
      <c r="E253" s="23" t="s">
        <v>220</v>
      </c>
      <c r="F253" s="23" t="s">
        <v>716</v>
      </c>
      <c r="G253" s="24" t="s">
        <v>704</v>
      </c>
      <c r="H253" s="25">
        <v>152405000207</v>
      </c>
    </row>
    <row r="254" spans="2:8">
      <c r="B254" s="20" t="s">
        <v>282</v>
      </c>
      <c r="C254" s="20" t="s">
        <v>706</v>
      </c>
      <c r="D254" s="20" t="s">
        <v>709</v>
      </c>
      <c r="E254" s="20" t="s">
        <v>221</v>
      </c>
      <c r="F254" s="20" t="s">
        <v>711</v>
      </c>
      <c r="G254" s="21"/>
      <c r="H254" s="22">
        <v>152411000081</v>
      </c>
    </row>
    <row r="255" spans="2:8">
      <c r="B255" s="23" t="s">
        <v>343</v>
      </c>
      <c r="C255" s="23" t="s">
        <v>706</v>
      </c>
      <c r="D255" s="23" t="s">
        <v>707</v>
      </c>
      <c r="E255" s="23" t="s">
        <v>221</v>
      </c>
      <c r="F255" s="23" t="s">
        <v>711</v>
      </c>
      <c r="G255" s="24"/>
      <c r="H255" s="25">
        <v>252411000612</v>
      </c>
    </row>
    <row r="256" spans="2:8">
      <c r="B256" s="20" t="s">
        <v>400</v>
      </c>
      <c r="C256" s="20" t="s">
        <v>706</v>
      </c>
      <c r="D256" s="20" t="s">
        <v>707</v>
      </c>
      <c r="E256" s="20" t="s">
        <v>221</v>
      </c>
      <c r="F256" s="20" t="s">
        <v>711</v>
      </c>
      <c r="G256" s="21"/>
      <c r="H256" s="22">
        <v>252411000582</v>
      </c>
    </row>
    <row r="257" spans="2:8">
      <c r="B257" s="23" t="s">
        <v>283</v>
      </c>
      <c r="C257" s="23" t="s">
        <v>706</v>
      </c>
      <c r="D257" s="23" t="s">
        <v>707</v>
      </c>
      <c r="E257" s="23" t="s">
        <v>733</v>
      </c>
      <c r="F257" s="23" t="s">
        <v>721</v>
      </c>
      <c r="G257" s="24" t="s">
        <v>704</v>
      </c>
      <c r="H257" s="25">
        <v>252418000049</v>
      </c>
    </row>
    <row r="258" spans="2:8">
      <c r="B258" s="23" t="s">
        <v>344</v>
      </c>
      <c r="C258" s="23" t="s">
        <v>706</v>
      </c>
      <c r="D258" s="23" t="s">
        <v>707</v>
      </c>
      <c r="E258" s="23" t="s">
        <v>733</v>
      </c>
      <c r="F258" s="23" t="s">
        <v>721</v>
      </c>
      <c r="G258" s="24" t="s">
        <v>704</v>
      </c>
      <c r="H258" s="25">
        <v>252418000154</v>
      </c>
    </row>
    <row r="259" spans="2:8">
      <c r="B259" s="20" t="s">
        <v>401</v>
      </c>
      <c r="C259" s="20" t="s">
        <v>706</v>
      </c>
      <c r="D259" s="20" t="s">
        <v>707</v>
      </c>
      <c r="E259" s="20" t="s">
        <v>733</v>
      </c>
      <c r="F259" s="20" t="s">
        <v>721</v>
      </c>
      <c r="G259" s="21" t="s">
        <v>704</v>
      </c>
      <c r="H259" s="22">
        <v>252418000219</v>
      </c>
    </row>
    <row r="260" spans="2:8">
      <c r="B260" s="20" t="s">
        <v>439</v>
      </c>
      <c r="C260" s="20" t="s">
        <v>706</v>
      </c>
      <c r="D260" s="20" t="s">
        <v>709</v>
      </c>
      <c r="E260" s="20" t="s">
        <v>733</v>
      </c>
      <c r="F260" s="20" t="s">
        <v>721</v>
      </c>
      <c r="G260" s="21" t="s">
        <v>704</v>
      </c>
      <c r="H260" s="22">
        <v>152418000133</v>
      </c>
    </row>
    <row r="261" spans="2:8">
      <c r="B261" s="20" t="s">
        <v>284</v>
      </c>
      <c r="C261" s="20" t="s">
        <v>713</v>
      </c>
      <c r="D261" s="20" t="s">
        <v>707</v>
      </c>
      <c r="E261" s="20" t="s">
        <v>734</v>
      </c>
      <c r="F261" s="20" t="s">
        <v>714</v>
      </c>
      <c r="G261" s="21" t="s">
        <v>704</v>
      </c>
      <c r="H261" s="22">
        <v>252427000800</v>
      </c>
    </row>
    <row r="262" spans="2:8">
      <c r="B262" s="23" t="s">
        <v>345</v>
      </c>
      <c r="C262" s="23" t="s">
        <v>713</v>
      </c>
      <c r="D262" s="23" t="s">
        <v>707</v>
      </c>
      <c r="E262" s="23" t="s">
        <v>734</v>
      </c>
      <c r="F262" s="23" t="s">
        <v>714</v>
      </c>
      <c r="G262" s="24" t="s">
        <v>704</v>
      </c>
      <c r="H262" s="25">
        <v>252427000523</v>
      </c>
    </row>
    <row r="263" spans="2:8">
      <c r="B263" s="20" t="s">
        <v>402</v>
      </c>
      <c r="C263" s="20" t="s">
        <v>706</v>
      </c>
      <c r="D263" s="20" t="s">
        <v>707</v>
      </c>
      <c r="E263" s="20" t="s">
        <v>734</v>
      </c>
      <c r="F263" s="20" t="s">
        <v>714</v>
      </c>
      <c r="G263" s="21" t="s">
        <v>704</v>
      </c>
      <c r="H263" s="22">
        <v>152427000626</v>
      </c>
    </row>
    <row r="264" spans="2:8">
      <c r="B264" s="23" t="s">
        <v>440</v>
      </c>
      <c r="C264" s="23" t="s">
        <v>706</v>
      </c>
      <c r="D264" s="23" t="s">
        <v>707</v>
      </c>
      <c r="E264" s="23" t="s">
        <v>734</v>
      </c>
      <c r="F264" s="23" t="s">
        <v>714</v>
      </c>
      <c r="G264" s="24" t="s">
        <v>704</v>
      </c>
      <c r="H264" s="25">
        <v>252427000493</v>
      </c>
    </row>
    <row r="265" spans="2:8">
      <c r="B265" s="20" t="s">
        <v>285</v>
      </c>
      <c r="C265" s="20" t="s">
        <v>713</v>
      </c>
      <c r="D265" s="20" t="s">
        <v>707</v>
      </c>
      <c r="E265" s="20" t="s">
        <v>224</v>
      </c>
      <c r="F265" s="20" t="s">
        <v>735</v>
      </c>
      <c r="G265" s="21"/>
      <c r="H265" s="22">
        <v>252435000109</v>
      </c>
    </row>
    <row r="266" spans="2:8">
      <c r="B266" s="20" t="s">
        <v>346</v>
      </c>
      <c r="C266" s="20" t="s">
        <v>713</v>
      </c>
      <c r="D266" s="20" t="s">
        <v>707</v>
      </c>
      <c r="E266" s="20" t="s">
        <v>224</v>
      </c>
      <c r="F266" s="20" t="s">
        <v>735</v>
      </c>
      <c r="G266" s="21"/>
      <c r="H266" s="22">
        <v>252435000036</v>
      </c>
    </row>
    <row r="267" spans="2:8">
      <c r="B267" s="23" t="s">
        <v>403</v>
      </c>
      <c r="C267" s="23" t="s">
        <v>713</v>
      </c>
      <c r="D267" s="23" t="s">
        <v>707</v>
      </c>
      <c r="E267" s="23" t="s">
        <v>224</v>
      </c>
      <c r="F267" s="23" t="s">
        <v>735</v>
      </c>
      <c r="G267" s="24"/>
      <c r="H267" s="25">
        <v>252435000303</v>
      </c>
    </row>
    <row r="268" spans="2:8">
      <c r="B268" s="20" t="s">
        <v>441</v>
      </c>
      <c r="C268" s="20" t="s">
        <v>713</v>
      </c>
      <c r="D268" s="20" t="s">
        <v>707</v>
      </c>
      <c r="E268" s="20" t="s">
        <v>224</v>
      </c>
      <c r="F268" s="20" t="s">
        <v>735</v>
      </c>
      <c r="G268" s="21"/>
      <c r="H268" s="22">
        <v>252435000087</v>
      </c>
    </row>
    <row r="269" spans="2:8">
      <c r="B269" s="20" t="s">
        <v>468</v>
      </c>
      <c r="C269" s="20" t="s">
        <v>713</v>
      </c>
      <c r="D269" s="20" t="s">
        <v>707</v>
      </c>
      <c r="E269" s="20" t="s">
        <v>224</v>
      </c>
      <c r="F269" s="20" t="s">
        <v>735</v>
      </c>
      <c r="G269" s="21"/>
      <c r="H269" s="22">
        <v>252435000273</v>
      </c>
    </row>
    <row r="270" spans="2:8">
      <c r="B270" s="20" t="s">
        <v>490</v>
      </c>
      <c r="C270" s="20" t="s">
        <v>713</v>
      </c>
      <c r="D270" s="20" t="s">
        <v>707</v>
      </c>
      <c r="E270" s="20" t="s">
        <v>224</v>
      </c>
      <c r="F270" s="20" t="s">
        <v>735</v>
      </c>
      <c r="G270" s="21"/>
      <c r="H270" s="22">
        <v>252435000125</v>
      </c>
    </row>
    <row r="271" spans="2:8">
      <c r="B271" s="23" t="s">
        <v>509</v>
      </c>
      <c r="C271" s="23" t="s">
        <v>713</v>
      </c>
      <c r="D271" s="23" t="s">
        <v>707</v>
      </c>
      <c r="E271" s="23" t="s">
        <v>224</v>
      </c>
      <c r="F271" s="23" t="s">
        <v>735</v>
      </c>
      <c r="G271" s="24"/>
      <c r="H271" s="25">
        <v>252435000117</v>
      </c>
    </row>
    <row r="272" spans="2:8">
      <c r="B272" s="20" t="s">
        <v>523</v>
      </c>
      <c r="C272" s="20" t="s">
        <v>713</v>
      </c>
      <c r="D272" s="20" t="s">
        <v>707</v>
      </c>
      <c r="E272" s="20" t="s">
        <v>224</v>
      </c>
      <c r="F272" s="20" t="s">
        <v>735</v>
      </c>
      <c r="G272" s="21"/>
      <c r="H272" s="22">
        <v>252435000290</v>
      </c>
    </row>
    <row r="273" spans="2:8">
      <c r="B273" s="20" t="s">
        <v>533</v>
      </c>
      <c r="C273" s="20" t="s">
        <v>713</v>
      </c>
      <c r="D273" s="20" t="s">
        <v>707</v>
      </c>
      <c r="E273" s="20" t="s">
        <v>224</v>
      </c>
      <c r="F273" s="20" t="s">
        <v>735</v>
      </c>
      <c r="G273" s="21"/>
      <c r="H273" s="22">
        <v>252435000338</v>
      </c>
    </row>
    <row r="274" spans="2:8">
      <c r="B274" s="23" t="s">
        <v>543</v>
      </c>
      <c r="C274" s="23" t="s">
        <v>713</v>
      </c>
      <c r="D274" s="23" t="s">
        <v>707</v>
      </c>
      <c r="E274" s="23" t="s">
        <v>224</v>
      </c>
      <c r="F274" s="23" t="s">
        <v>735</v>
      </c>
      <c r="G274" s="24"/>
      <c r="H274" s="25">
        <v>252435000079</v>
      </c>
    </row>
    <row r="275" spans="2:8">
      <c r="B275" s="23" t="s">
        <v>552</v>
      </c>
      <c r="C275" s="23" t="s">
        <v>713</v>
      </c>
      <c r="D275" s="23" t="s">
        <v>707</v>
      </c>
      <c r="E275" s="23" t="s">
        <v>224</v>
      </c>
      <c r="F275" s="23" t="s">
        <v>735</v>
      </c>
      <c r="G275" s="24"/>
      <c r="H275" s="25">
        <v>252435000281</v>
      </c>
    </row>
    <row r="276" spans="2:8">
      <c r="B276" s="20" t="s">
        <v>561</v>
      </c>
      <c r="C276" s="20" t="s">
        <v>713</v>
      </c>
      <c r="D276" s="20" t="s">
        <v>707</v>
      </c>
      <c r="E276" s="20" t="s">
        <v>224</v>
      </c>
      <c r="F276" s="20" t="s">
        <v>735</v>
      </c>
      <c r="G276" s="21"/>
      <c r="H276" s="22">
        <v>252435000150</v>
      </c>
    </row>
    <row r="277" spans="2:8">
      <c r="B277" s="23" t="s">
        <v>569</v>
      </c>
      <c r="C277" s="23" t="s">
        <v>713</v>
      </c>
      <c r="D277" s="23" t="s">
        <v>707</v>
      </c>
      <c r="E277" s="23" t="s">
        <v>224</v>
      </c>
      <c r="F277" s="23" t="s">
        <v>735</v>
      </c>
      <c r="G277" s="24"/>
      <c r="H277" s="25">
        <v>252435000231</v>
      </c>
    </row>
    <row r="278" spans="2:8">
      <c r="B278" s="23" t="s">
        <v>577</v>
      </c>
      <c r="C278" s="23" t="s">
        <v>713</v>
      </c>
      <c r="D278" s="23" t="s">
        <v>707</v>
      </c>
      <c r="E278" s="23" t="s">
        <v>224</v>
      </c>
      <c r="F278" s="23" t="s">
        <v>735</v>
      </c>
      <c r="G278" s="24"/>
      <c r="H278" s="25">
        <v>252435000095</v>
      </c>
    </row>
    <row r="279" spans="2:8">
      <c r="B279" s="23" t="s">
        <v>584</v>
      </c>
      <c r="C279" s="23" t="s">
        <v>713</v>
      </c>
      <c r="D279" s="23" t="s">
        <v>707</v>
      </c>
      <c r="E279" s="23" t="s">
        <v>224</v>
      </c>
      <c r="F279" s="23" t="s">
        <v>735</v>
      </c>
      <c r="G279" s="24"/>
      <c r="H279" s="25">
        <v>252435000052</v>
      </c>
    </row>
    <row r="280" spans="2:8">
      <c r="B280" s="20" t="s">
        <v>591</v>
      </c>
      <c r="C280" s="20" t="s">
        <v>713</v>
      </c>
      <c r="D280" s="20" t="s">
        <v>707</v>
      </c>
      <c r="E280" s="20" t="s">
        <v>224</v>
      </c>
      <c r="F280" s="20" t="s">
        <v>735</v>
      </c>
      <c r="G280" s="21"/>
      <c r="H280" s="22">
        <v>252435000061</v>
      </c>
    </row>
    <row r="281" spans="2:8">
      <c r="B281" s="23" t="s">
        <v>598</v>
      </c>
      <c r="C281" s="23" t="s">
        <v>713</v>
      </c>
      <c r="D281" s="23" t="s">
        <v>707</v>
      </c>
      <c r="E281" s="23" t="s">
        <v>224</v>
      </c>
      <c r="F281" s="23" t="s">
        <v>735</v>
      </c>
      <c r="G281" s="24"/>
      <c r="H281" s="25">
        <v>252435000133</v>
      </c>
    </row>
    <row r="282" spans="2:8">
      <c r="B282" s="20" t="s">
        <v>605</v>
      </c>
      <c r="C282" s="20" t="s">
        <v>706</v>
      </c>
      <c r="D282" s="20" t="s">
        <v>707</v>
      </c>
      <c r="E282" s="20" t="s">
        <v>224</v>
      </c>
      <c r="F282" s="20" t="s">
        <v>735</v>
      </c>
      <c r="G282" s="21"/>
      <c r="H282" s="22">
        <v>252435000176</v>
      </c>
    </row>
    <row r="283" spans="2:8">
      <c r="B283" s="23" t="s">
        <v>612</v>
      </c>
      <c r="C283" s="23" t="s">
        <v>706</v>
      </c>
      <c r="D283" s="23" t="s">
        <v>709</v>
      </c>
      <c r="E283" s="23" t="s">
        <v>224</v>
      </c>
      <c r="F283" s="23" t="s">
        <v>735</v>
      </c>
      <c r="G283" s="24"/>
      <c r="H283" s="25">
        <v>352435000162</v>
      </c>
    </row>
    <row r="284" spans="2:8">
      <c r="B284" s="23" t="s">
        <v>619</v>
      </c>
      <c r="C284" s="23" t="s">
        <v>706</v>
      </c>
      <c r="D284" s="23" t="s">
        <v>707</v>
      </c>
      <c r="E284" s="23" t="s">
        <v>224</v>
      </c>
      <c r="F284" s="23" t="s">
        <v>735</v>
      </c>
      <c r="G284" s="24"/>
      <c r="H284" s="25">
        <v>252435000320</v>
      </c>
    </row>
    <row r="285" spans="2:8">
      <c r="B285" s="23" t="s">
        <v>286</v>
      </c>
      <c r="C285" s="23" t="s">
        <v>713</v>
      </c>
      <c r="D285" s="23" t="s">
        <v>707</v>
      </c>
      <c r="E285" s="23" t="s">
        <v>225</v>
      </c>
      <c r="F285" s="23" t="s">
        <v>718</v>
      </c>
      <c r="G285" s="24" t="s">
        <v>704</v>
      </c>
      <c r="H285" s="25">
        <v>252473000252</v>
      </c>
    </row>
    <row r="286" spans="2:8">
      <c r="B286" s="20" t="s">
        <v>347</v>
      </c>
      <c r="C286" s="20" t="s">
        <v>713</v>
      </c>
      <c r="D286" s="20" t="s">
        <v>707</v>
      </c>
      <c r="E286" s="20" t="s">
        <v>225</v>
      </c>
      <c r="F286" s="20" t="s">
        <v>718</v>
      </c>
      <c r="G286" s="21" t="s">
        <v>704</v>
      </c>
      <c r="H286" s="22">
        <v>252473000741</v>
      </c>
    </row>
    <row r="287" spans="2:8">
      <c r="B287" s="23" t="s">
        <v>404</v>
      </c>
      <c r="C287" s="23" t="s">
        <v>706</v>
      </c>
      <c r="D287" s="23" t="s">
        <v>707</v>
      </c>
      <c r="E287" s="23" t="s">
        <v>225</v>
      </c>
      <c r="F287" s="23" t="s">
        <v>718</v>
      </c>
      <c r="G287" s="24" t="s">
        <v>704</v>
      </c>
      <c r="H287" s="25">
        <v>252473001062</v>
      </c>
    </row>
    <row r="288" spans="2:8">
      <c r="B288" s="20" t="s">
        <v>442</v>
      </c>
      <c r="C288" s="20" t="s">
        <v>706</v>
      </c>
      <c r="D288" s="20" t="s">
        <v>709</v>
      </c>
      <c r="E288" s="20" t="s">
        <v>225</v>
      </c>
      <c r="F288" s="20" t="s">
        <v>718</v>
      </c>
      <c r="G288" s="21" t="s">
        <v>704</v>
      </c>
      <c r="H288" s="22">
        <v>152473000517</v>
      </c>
    </row>
    <row r="289" spans="2:8">
      <c r="B289" s="20" t="s">
        <v>287</v>
      </c>
      <c r="C289" s="20" t="s">
        <v>713</v>
      </c>
      <c r="D289" s="20" t="s">
        <v>707</v>
      </c>
      <c r="E289" s="20" t="s">
        <v>226</v>
      </c>
      <c r="F289" s="20" t="s">
        <v>715</v>
      </c>
      <c r="G289" s="21"/>
      <c r="H289" s="22">
        <v>252490001254</v>
      </c>
    </row>
    <row r="290" spans="2:8">
      <c r="B290" s="23" t="s">
        <v>348</v>
      </c>
      <c r="C290" s="23" t="s">
        <v>706</v>
      </c>
      <c r="D290" s="23" t="s">
        <v>709</v>
      </c>
      <c r="E290" s="23" t="s">
        <v>226</v>
      </c>
      <c r="F290" s="23" t="s">
        <v>715</v>
      </c>
      <c r="G290" s="24"/>
      <c r="H290" s="25">
        <v>252001003568</v>
      </c>
    </row>
    <row r="291" spans="2:8">
      <c r="B291" s="23" t="s">
        <v>288</v>
      </c>
      <c r="C291" s="23" t="s">
        <v>706</v>
      </c>
      <c r="D291" s="23" t="s">
        <v>707</v>
      </c>
      <c r="E291" s="23" t="s">
        <v>736</v>
      </c>
      <c r="F291" s="23" t="s">
        <v>718</v>
      </c>
      <c r="G291" s="24" t="s">
        <v>704</v>
      </c>
      <c r="H291" s="25">
        <v>252490001190</v>
      </c>
    </row>
    <row r="292" spans="2:8">
      <c r="B292" s="23" t="s">
        <v>349</v>
      </c>
      <c r="C292" s="23" t="s">
        <v>706</v>
      </c>
      <c r="D292" s="23" t="s">
        <v>709</v>
      </c>
      <c r="E292" s="23" t="s">
        <v>736</v>
      </c>
      <c r="F292" s="23" t="s">
        <v>718</v>
      </c>
      <c r="G292" s="24" t="s">
        <v>704</v>
      </c>
      <c r="H292" s="25">
        <v>152490001080</v>
      </c>
    </row>
    <row r="293" spans="2:8">
      <c r="B293" s="20" t="s">
        <v>405</v>
      </c>
      <c r="C293" s="20" t="s">
        <v>706</v>
      </c>
      <c r="D293" s="20" t="s">
        <v>707</v>
      </c>
      <c r="E293" s="20" t="s">
        <v>736</v>
      </c>
      <c r="F293" s="20" t="s">
        <v>718</v>
      </c>
      <c r="G293" s="21" t="s">
        <v>704</v>
      </c>
      <c r="H293" s="22">
        <v>252490000266</v>
      </c>
    </row>
    <row r="294" spans="2:8">
      <c r="B294" s="20" t="s">
        <v>443</v>
      </c>
      <c r="C294" s="20" t="s">
        <v>706</v>
      </c>
      <c r="D294" s="20" t="s">
        <v>709</v>
      </c>
      <c r="E294" s="20" t="s">
        <v>736</v>
      </c>
      <c r="F294" s="20" t="s">
        <v>718</v>
      </c>
      <c r="G294" s="21" t="s">
        <v>704</v>
      </c>
      <c r="H294" s="22">
        <v>152490000059</v>
      </c>
    </row>
    <row r="295" spans="2:8">
      <c r="B295" s="23" t="s">
        <v>469</v>
      </c>
      <c r="C295" s="23" t="s">
        <v>706</v>
      </c>
      <c r="D295" s="23" t="s">
        <v>707</v>
      </c>
      <c r="E295" s="23" t="s">
        <v>736</v>
      </c>
      <c r="F295" s="23" t="s">
        <v>718</v>
      </c>
      <c r="G295" s="24" t="s">
        <v>704</v>
      </c>
      <c r="H295" s="25">
        <v>252490000614</v>
      </c>
    </row>
    <row r="296" spans="2:8">
      <c r="B296" s="20" t="s">
        <v>491</v>
      </c>
      <c r="C296" s="20" t="s">
        <v>706</v>
      </c>
      <c r="D296" s="20" t="s">
        <v>707</v>
      </c>
      <c r="E296" s="20" t="s">
        <v>736</v>
      </c>
      <c r="F296" s="20" t="s">
        <v>718</v>
      </c>
      <c r="G296" s="21" t="s">
        <v>704</v>
      </c>
      <c r="H296" s="22">
        <v>252490001220</v>
      </c>
    </row>
    <row r="297" spans="2:8">
      <c r="B297" s="23" t="s">
        <v>289</v>
      </c>
      <c r="C297" s="23" t="s">
        <v>706</v>
      </c>
      <c r="D297" s="23" t="s">
        <v>707</v>
      </c>
      <c r="E297" s="23" t="s">
        <v>228</v>
      </c>
      <c r="F297" s="23" t="s">
        <v>727</v>
      </c>
      <c r="G297" s="24"/>
      <c r="H297" s="25">
        <v>252506000199</v>
      </c>
    </row>
    <row r="298" spans="2:8">
      <c r="B298" s="20" t="s">
        <v>350</v>
      </c>
      <c r="C298" s="20" t="s">
        <v>706</v>
      </c>
      <c r="D298" s="20" t="s">
        <v>709</v>
      </c>
      <c r="E298" s="20" t="s">
        <v>228</v>
      </c>
      <c r="F298" s="20" t="s">
        <v>727</v>
      </c>
      <c r="G298" s="21"/>
      <c r="H298" s="22">
        <v>152506000101</v>
      </c>
    </row>
    <row r="299" spans="2:8">
      <c r="B299" s="23" t="s">
        <v>406</v>
      </c>
      <c r="C299" s="23" t="s">
        <v>706</v>
      </c>
      <c r="D299" s="23" t="s">
        <v>707</v>
      </c>
      <c r="E299" s="23" t="s">
        <v>228</v>
      </c>
      <c r="F299" s="23" t="s">
        <v>727</v>
      </c>
      <c r="G299" s="24"/>
      <c r="H299" s="25">
        <v>452506000180</v>
      </c>
    </row>
    <row r="300" spans="2:8">
      <c r="B300" s="20" t="s">
        <v>290</v>
      </c>
      <c r="C300" s="20" t="s">
        <v>706</v>
      </c>
      <c r="D300" s="20" t="s">
        <v>707</v>
      </c>
      <c r="E300" s="20" t="s">
        <v>229</v>
      </c>
      <c r="F300" s="20" t="s">
        <v>716</v>
      </c>
      <c r="G300" s="21" t="s">
        <v>704</v>
      </c>
      <c r="H300" s="22">
        <v>252540000751</v>
      </c>
    </row>
    <row r="301" spans="2:8">
      <c r="B301" s="23" t="s">
        <v>351</v>
      </c>
      <c r="C301" s="23" t="s">
        <v>706</v>
      </c>
      <c r="D301" s="23" t="s">
        <v>707</v>
      </c>
      <c r="E301" s="23" t="s">
        <v>229</v>
      </c>
      <c r="F301" s="23" t="s">
        <v>716</v>
      </c>
      <c r="G301" s="24" t="s">
        <v>704</v>
      </c>
      <c r="H301" s="25">
        <v>252540000602</v>
      </c>
    </row>
    <row r="302" spans="2:8">
      <c r="B302" s="20" t="s">
        <v>407</v>
      </c>
      <c r="C302" s="20" t="s">
        <v>706</v>
      </c>
      <c r="D302" s="20" t="s">
        <v>707</v>
      </c>
      <c r="E302" s="20" t="s">
        <v>229</v>
      </c>
      <c r="F302" s="20" t="s">
        <v>716</v>
      </c>
      <c r="G302" s="21" t="s">
        <v>704</v>
      </c>
      <c r="H302" s="22">
        <v>252540000092</v>
      </c>
    </row>
    <row r="303" spans="2:8">
      <c r="B303" s="20" t="s">
        <v>444</v>
      </c>
      <c r="C303" s="20" t="s">
        <v>706</v>
      </c>
      <c r="D303" s="20" t="s">
        <v>709</v>
      </c>
      <c r="E303" s="20" t="s">
        <v>229</v>
      </c>
      <c r="F303" s="20" t="s">
        <v>716</v>
      </c>
      <c r="G303" s="21" t="s">
        <v>704</v>
      </c>
      <c r="H303" s="22">
        <v>152540000136</v>
      </c>
    </row>
    <row r="304" spans="2:8">
      <c r="B304" s="23" t="s">
        <v>470</v>
      </c>
      <c r="C304" s="23" t="s">
        <v>706</v>
      </c>
      <c r="D304" s="23" t="s">
        <v>707</v>
      </c>
      <c r="E304" s="23" t="s">
        <v>229</v>
      </c>
      <c r="F304" s="23" t="s">
        <v>716</v>
      </c>
      <c r="G304" s="24" t="s">
        <v>704</v>
      </c>
      <c r="H304" s="25">
        <v>252540000050</v>
      </c>
    </row>
    <row r="305" spans="2:8">
      <c r="B305" s="23" t="s">
        <v>492</v>
      </c>
      <c r="C305" s="23" t="s">
        <v>706</v>
      </c>
      <c r="D305" s="23" t="s">
        <v>707</v>
      </c>
      <c r="E305" s="23" t="s">
        <v>229</v>
      </c>
      <c r="F305" s="23" t="s">
        <v>716</v>
      </c>
      <c r="G305" s="24" t="s">
        <v>704</v>
      </c>
      <c r="H305" s="25">
        <v>252540000041</v>
      </c>
    </row>
    <row r="306" spans="2:8">
      <c r="B306" s="20" t="s">
        <v>510</v>
      </c>
      <c r="C306" s="20" t="s">
        <v>706</v>
      </c>
      <c r="D306" s="20" t="s">
        <v>707</v>
      </c>
      <c r="E306" s="20" t="s">
        <v>229</v>
      </c>
      <c r="F306" s="20" t="s">
        <v>716</v>
      </c>
      <c r="G306" s="21" t="s">
        <v>704</v>
      </c>
      <c r="H306" s="22">
        <v>252540000033</v>
      </c>
    </row>
    <row r="307" spans="2:8">
      <c r="B307" s="20" t="s">
        <v>291</v>
      </c>
      <c r="C307" s="20" t="s">
        <v>713</v>
      </c>
      <c r="D307" s="20" t="s">
        <v>707</v>
      </c>
      <c r="E307" s="20" t="s">
        <v>230</v>
      </c>
      <c r="F307" s="20" t="s">
        <v>710</v>
      </c>
      <c r="G307" s="21"/>
      <c r="H307" s="22">
        <v>252560000358</v>
      </c>
    </row>
    <row r="308" spans="2:8">
      <c r="B308" s="23" t="s">
        <v>352</v>
      </c>
      <c r="C308" s="23" t="s">
        <v>706</v>
      </c>
      <c r="D308" s="23" t="s">
        <v>707</v>
      </c>
      <c r="E308" s="23" t="s">
        <v>230</v>
      </c>
      <c r="F308" s="23" t="s">
        <v>710</v>
      </c>
      <c r="G308" s="24"/>
      <c r="H308" s="25">
        <v>252560000340</v>
      </c>
    </row>
    <row r="309" spans="2:8">
      <c r="B309" s="20" t="s">
        <v>408</v>
      </c>
      <c r="C309" s="20" t="s">
        <v>706</v>
      </c>
      <c r="D309" s="20" t="s">
        <v>707</v>
      </c>
      <c r="E309" s="20" t="s">
        <v>230</v>
      </c>
      <c r="F309" s="20" t="s">
        <v>710</v>
      </c>
      <c r="G309" s="21"/>
      <c r="H309" s="22">
        <v>252560000030</v>
      </c>
    </row>
    <row r="310" spans="2:8">
      <c r="B310" s="23" t="s">
        <v>445</v>
      </c>
      <c r="C310" s="23" t="s">
        <v>706</v>
      </c>
      <c r="D310" s="23" t="s">
        <v>707</v>
      </c>
      <c r="E310" s="23" t="s">
        <v>230</v>
      </c>
      <c r="F310" s="23" t="s">
        <v>710</v>
      </c>
      <c r="G310" s="24"/>
      <c r="H310" s="25">
        <v>252560000099</v>
      </c>
    </row>
    <row r="311" spans="2:8">
      <c r="B311" s="23" t="s">
        <v>471</v>
      </c>
      <c r="C311" s="23" t="s">
        <v>706</v>
      </c>
      <c r="D311" s="23" t="s">
        <v>709</v>
      </c>
      <c r="E311" s="23" t="s">
        <v>230</v>
      </c>
      <c r="F311" s="23" t="s">
        <v>710</v>
      </c>
      <c r="G311" s="24"/>
      <c r="H311" s="25">
        <v>152560000124</v>
      </c>
    </row>
    <row r="312" spans="2:8">
      <c r="B312" s="20" t="s">
        <v>493</v>
      </c>
      <c r="C312" s="20" t="s">
        <v>706</v>
      </c>
      <c r="D312" s="20" t="s">
        <v>707</v>
      </c>
      <c r="E312" s="20" t="s">
        <v>230</v>
      </c>
      <c r="F312" s="20" t="s">
        <v>710</v>
      </c>
      <c r="G312" s="21"/>
      <c r="H312" s="22">
        <v>252560000048</v>
      </c>
    </row>
    <row r="313" spans="2:8">
      <c r="B313" s="23" t="s">
        <v>292</v>
      </c>
      <c r="C313" s="23" t="s">
        <v>706</v>
      </c>
      <c r="D313" s="23" t="s">
        <v>709</v>
      </c>
      <c r="E313" s="23" t="s">
        <v>231</v>
      </c>
      <c r="F313" s="23" t="s">
        <v>737</v>
      </c>
      <c r="G313" s="24"/>
      <c r="H313" s="25">
        <v>252838000893</v>
      </c>
    </row>
    <row r="314" spans="2:8">
      <c r="B314" s="20" t="s">
        <v>293</v>
      </c>
      <c r="C314" s="20" t="s">
        <v>706</v>
      </c>
      <c r="D314" s="20" t="s">
        <v>709</v>
      </c>
      <c r="E314" s="20" t="s">
        <v>232</v>
      </c>
      <c r="F314" s="20" t="s">
        <v>710</v>
      </c>
      <c r="G314" s="21"/>
      <c r="H314" s="22">
        <v>152573000093</v>
      </c>
    </row>
    <row r="315" spans="2:8">
      <c r="B315" s="23" t="s">
        <v>353</v>
      </c>
      <c r="C315" s="23" t="s">
        <v>706</v>
      </c>
      <c r="D315" s="23" t="s">
        <v>707</v>
      </c>
      <c r="E315" s="23" t="s">
        <v>232</v>
      </c>
      <c r="F315" s="23" t="s">
        <v>710</v>
      </c>
      <c r="G315" s="24"/>
      <c r="H315" s="25">
        <v>252573000209</v>
      </c>
    </row>
    <row r="316" spans="2:8">
      <c r="B316" s="20" t="s">
        <v>409</v>
      </c>
      <c r="C316" s="20" t="s">
        <v>706</v>
      </c>
      <c r="D316" s="20" t="s">
        <v>707</v>
      </c>
      <c r="E316" s="20" t="s">
        <v>232</v>
      </c>
      <c r="F316" s="20" t="s">
        <v>710</v>
      </c>
      <c r="G316" s="21"/>
      <c r="H316" s="22">
        <v>252573000195</v>
      </c>
    </row>
    <row r="317" spans="2:8">
      <c r="B317" s="20" t="s">
        <v>294</v>
      </c>
      <c r="C317" s="20" t="s">
        <v>706</v>
      </c>
      <c r="D317" s="20" t="s">
        <v>709</v>
      </c>
      <c r="E317" s="20" t="s">
        <v>233</v>
      </c>
      <c r="F317" s="20" t="s">
        <v>710</v>
      </c>
      <c r="G317" s="21"/>
      <c r="H317" s="22">
        <v>152585000374</v>
      </c>
    </row>
    <row r="318" spans="2:8">
      <c r="B318" s="20" t="s">
        <v>354</v>
      </c>
      <c r="C318" s="20" t="s">
        <v>706</v>
      </c>
      <c r="D318" s="20" t="s">
        <v>709</v>
      </c>
      <c r="E318" s="20" t="s">
        <v>233</v>
      </c>
      <c r="F318" s="20" t="s">
        <v>710</v>
      </c>
      <c r="G318" s="21"/>
      <c r="H318" s="22">
        <v>152585000161</v>
      </c>
    </row>
    <row r="319" spans="2:8">
      <c r="B319" s="23" t="s">
        <v>410</v>
      </c>
      <c r="C319" s="23" t="s">
        <v>706</v>
      </c>
      <c r="D319" s="23" t="s">
        <v>707</v>
      </c>
      <c r="E319" s="23" t="s">
        <v>233</v>
      </c>
      <c r="F319" s="23" t="s">
        <v>710</v>
      </c>
      <c r="G319" s="24"/>
      <c r="H319" s="25">
        <v>252585000352</v>
      </c>
    </row>
    <row r="320" spans="2:8">
      <c r="B320" s="23" t="s">
        <v>446</v>
      </c>
      <c r="C320" s="23" t="s">
        <v>706</v>
      </c>
      <c r="D320" s="23" t="s">
        <v>709</v>
      </c>
      <c r="E320" s="23" t="s">
        <v>233</v>
      </c>
      <c r="F320" s="23" t="s">
        <v>710</v>
      </c>
      <c r="G320" s="24"/>
      <c r="H320" s="25">
        <v>152585000188</v>
      </c>
    </row>
    <row r="321" spans="2:8">
      <c r="B321" s="20" t="s">
        <v>295</v>
      </c>
      <c r="C321" s="20" t="s">
        <v>713</v>
      </c>
      <c r="D321" s="20" t="s">
        <v>707</v>
      </c>
      <c r="E321" s="20" t="s">
        <v>234</v>
      </c>
      <c r="F321" s="20" t="s">
        <v>735</v>
      </c>
      <c r="G321" s="21" t="s">
        <v>704</v>
      </c>
      <c r="H321" s="22">
        <v>252612000572</v>
      </c>
    </row>
    <row r="322" spans="2:8">
      <c r="B322" s="23" t="s">
        <v>355</v>
      </c>
      <c r="C322" s="23" t="s">
        <v>713</v>
      </c>
      <c r="D322" s="23" t="s">
        <v>707</v>
      </c>
      <c r="E322" s="23" t="s">
        <v>234</v>
      </c>
      <c r="F322" s="23" t="s">
        <v>735</v>
      </c>
      <c r="G322" s="24" t="s">
        <v>704</v>
      </c>
      <c r="H322" s="25">
        <v>252612001048</v>
      </c>
    </row>
    <row r="323" spans="2:8">
      <c r="B323" s="23" t="s">
        <v>411</v>
      </c>
      <c r="C323" s="23" t="s">
        <v>713</v>
      </c>
      <c r="D323" s="23" t="s">
        <v>707</v>
      </c>
      <c r="E323" s="23" t="s">
        <v>234</v>
      </c>
      <c r="F323" s="23" t="s">
        <v>735</v>
      </c>
      <c r="G323" s="24" t="s">
        <v>704</v>
      </c>
      <c r="H323" s="25">
        <v>252612000599</v>
      </c>
    </row>
    <row r="324" spans="2:8">
      <c r="B324" s="23" t="s">
        <v>447</v>
      </c>
      <c r="C324" s="23" t="s">
        <v>713</v>
      </c>
      <c r="D324" s="23" t="s">
        <v>707</v>
      </c>
      <c r="E324" s="23" t="s">
        <v>234</v>
      </c>
      <c r="F324" s="23" t="s">
        <v>735</v>
      </c>
      <c r="G324" s="24" t="s">
        <v>704</v>
      </c>
      <c r="H324" s="25">
        <v>252612000149</v>
      </c>
    </row>
    <row r="325" spans="2:8">
      <c r="B325" s="23" t="s">
        <v>472</v>
      </c>
      <c r="C325" s="23" t="s">
        <v>713</v>
      </c>
      <c r="D325" s="23" t="s">
        <v>707</v>
      </c>
      <c r="E325" s="23" t="s">
        <v>234</v>
      </c>
      <c r="F325" s="23" t="s">
        <v>735</v>
      </c>
      <c r="G325" s="24" t="s">
        <v>704</v>
      </c>
      <c r="H325" s="25">
        <v>252612000459</v>
      </c>
    </row>
    <row r="326" spans="2:8">
      <c r="B326" s="20" t="s">
        <v>494</v>
      </c>
      <c r="C326" s="20" t="s">
        <v>713</v>
      </c>
      <c r="D326" s="20" t="s">
        <v>707</v>
      </c>
      <c r="E326" s="20" t="s">
        <v>234</v>
      </c>
      <c r="F326" s="20" t="s">
        <v>735</v>
      </c>
      <c r="G326" s="21" t="s">
        <v>704</v>
      </c>
      <c r="H326" s="22">
        <v>252612000327</v>
      </c>
    </row>
    <row r="327" spans="2:8">
      <c r="B327" s="20" t="s">
        <v>511</v>
      </c>
      <c r="C327" s="20" t="s">
        <v>713</v>
      </c>
      <c r="D327" s="20" t="s">
        <v>707</v>
      </c>
      <c r="E327" s="20" t="s">
        <v>234</v>
      </c>
      <c r="F327" s="20" t="s">
        <v>735</v>
      </c>
      <c r="G327" s="21" t="s">
        <v>704</v>
      </c>
      <c r="H327" s="22">
        <v>252612000653</v>
      </c>
    </row>
    <row r="328" spans="2:8">
      <c r="B328" s="23" t="s">
        <v>524</v>
      </c>
      <c r="C328" s="23" t="s">
        <v>706</v>
      </c>
      <c r="D328" s="23" t="s">
        <v>707</v>
      </c>
      <c r="E328" s="23" t="s">
        <v>234</v>
      </c>
      <c r="F328" s="23" t="s">
        <v>735</v>
      </c>
      <c r="G328" s="24" t="s">
        <v>704</v>
      </c>
      <c r="H328" s="25">
        <v>452612000806</v>
      </c>
    </row>
    <row r="329" spans="2:8">
      <c r="B329" s="20" t="s">
        <v>534</v>
      </c>
      <c r="C329" s="20" t="s">
        <v>706</v>
      </c>
      <c r="D329" s="20" t="s">
        <v>707</v>
      </c>
      <c r="E329" s="20" t="s">
        <v>234</v>
      </c>
      <c r="F329" s="20" t="s">
        <v>735</v>
      </c>
      <c r="G329" s="21" t="s">
        <v>704</v>
      </c>
      <c r="H329" s="22">
        <v>252612001111</v>
      </c>
    </row>
    <row r="330" spans="2:8">
      <c r="B330" s="23" t="s">
        <v>544</v>
      </c>
      <c r="C330" s="23" t="s">
        <v>706</v>
      </c>
      <c r="D330" s="23" t="s">
        <v>707</v>
      </c>
      <c r="E330" s="23" t="s">
        <v>234</v>
      </c>
      <c r="F330" s="23" t="s">
        <v>735</v>
      </c>
      <c r="G330" s="24" t="s">
        <v>704</v>
      </c>
      <c r="H330" s="25">
        <v>252612000076</v>
      </c>
    </row>
    <row r="331" spans="2:8">
      <c r="B331" s="20" t="s">
        <v>553</v>
      </c>
      <c r="C331" s="20" t="s">
        <v>706</v>
      </c>
      <c r="D331" s="20" t="s">
        <v>707</v>
      </c>
      <c r="E331" s="20" t="s">
        <v>234</v>
      </c>
      <c r="F331" s="20" t="s">
        <v>735</v>
      </c>
      <c r="G331" s="21" t="s">
        <v>704</v>
      </c>
      <c r="H331" s="22">
        <v>152612000012</v>
      </c>
    </row>
    <row r="332" spans="2:8">
      <c r="B332" s="23" t="s">
        <v>296</v>
      </c>
      <c r="C332" s="23" t="s">
        <v>713</v>
      </c>
      <c r="D332" s="23" t="s">
        <v>707</v>
      </c>
      <c r="E332" s="23" t="s">
        <v>738</v>
      </c>
      <c r="F332" s="23" t="s">
        <v>714</v>
      </c>
      <c r="G332" s="24" t="s">
        <v>704</v>
      </c>
      <c r="H332" s="25">
        <v>252621000381</v>
      </c>
    </row>
    <row r="333" spans="2:8">
      <c r="B333" s="20" t="s">
        <v>356</v>
      </c>
      <c r="C333" s="20" t="s">
        <v>713</v>
      </c>
      <c r="D333" s="20" t="s">
        <v>707</v>
      </c>
      <c r="E333" s="20" t="s">
        <v>738</v>
      </c>
      <c r="F333" s="20" t="s">
        <v>714</v>
      </c>
      <c r="G333" s="21" t="s">
        <v>704</v>
      </c>
      <c r="H333" s="22">
        <v>252621001034</v>
      </c>
    </row>
    <row r="334" spans="2:8">
      <c r="B334" s="20" t="s">
        <v>412</v>
      </c>
      <c r="C334" s="20" t="s">
        <v>706</v>
      </c>
      <c r="D334" s="20" t="s">
        <v>707</v>
      </c>
      <c r="E334" s="20" t="s">
        <v>738</v>
      </c>
      <c r="F334" s="20" t="s">
        <v>714</v>
      </c>
      <c r="G334" s="21" t="s">
        <v>704</v>
      </c>
      <c r="H334" s="22">
        <v>252621000348</v>
      </c>
    </row>
    <row r="335" spans="2:8">
      <c r="B335" s="20" t="s">
        <v>448</v>
      </c>
      <c r="C335" s="20" t="s">
        <v>706</v>
      </c>
      <c r="D335" s="20" t="s">
        <v>707</v>
      </c>
      <c r="E335" s="20" t="s">
        <v>738</v>
      </c>
      <c r="F335" s="20" t="s">
        <v>714</v>
      </c>
      <c r="G335" s="21" t="s">
        <v>704</v>
      </c>
      <c r="H335" s="22">
        <v>252621000224</v>
      </c>
    </row>
    <row r="336" spans="2:8">
      <c r="B336" s="23" t="s">
        <v>473</v>
      </c>
      <c r="C336" s="23" t="s">
        <v>706</v>
      </c>
      <c r="D336" s="23" t="s">
        <v>709</v>
      </c>
      <c r="E336" s="23" t="s">
        <v>738</v>
      </c>
      <c r="F336" s="23" t="s">
        <v>714</v>
      </c>
      <c r="G336" s="24" t="s">
        <v>704</v>
      </c>
      <c r="H336" s="25">
        <v>252621000321</v>
      </c>
    </row>
    <row r="337" spans="2:8">
      <c r="B337" s="20" t="s">
        <v>297</v>
      </c>
      <c r="C337" s="20" t="s">
        <v>706</v>
      </c>
      <c r="D337" s="20" t="s">
        <v>707</v>
      </c>
      <c r="E337" s="20" t="s">
        <v>236</v>
      </c>
      <c r="F337" s="20" t="s">
        <v>737</v>
      </c>
      <c r="G337" s="21"/>
      <c r="H337" s="22">
        <v>252678000654</v>
      </c>
    </row>
    <row r="338" spans="2:8">
      <c r="B338" s="20" t="s">
        <v>357</v>
      </c>
      <c r="C338" s="20" t="s">
        <v>706</v>
      </c>
      <c r="D338" s="20" t="s">
        <v>707</v>
      </c>
      <c r="E338" s="20" t="s">
        <v>236</v>
      </c>
      <c r="F338" s="20" t="s">
        <v>737</v>
      </c>
      <c r="G338" s="21"/>
      <c r="H338" s="22">
        <v>252678001065</v>
      </c>
    </row>
    <row r="339" spans="2:8">
      <c r="B339" s="23" t="s">
        <v>413</v>
      </c>
      <c r="C339" s="23" t="s">
        <v>706</v>
      </c>
      <c r="D339" s="23" t="s">
        <v>709</v>
      </c>
      <c r="E339" s="23" t="s">
        <v>236</v>
      </c>
      <c r="F339" s="23" t="s">
        <v>737</v>
      </c>
      <c r="G339" s="24"/>
      <c r="H339" s="25">
        <v>152678000447</v>
      </c>
    </row>
    <row r="340" spans="2:8">
      <c r="B340" s="23" t="s">
        <v>449</v>
      </c>
      <c r="C340" s="23" t="s">
        <v>706</v>
      </c>
      <c r="D340" s="23" t="s">
        <v>707</v>
      </c>
      <c r="E340" s="23" t="s">
        <v>236</v>
      </c>
      <c r="F340" s="23" t="s">
        <v>737</v>
      </c>
      <c r="G340" s="24"/>
      <c r="H340" s="25">
        <v>152678000129</v>
      </c>
    </row>
    <row r="341" spans="2:8">
      <c r="B341" s="23" t="s">
        <v>474</v>
      </c>
      <c r="C341" s="23" t="s">
        <v>706</v>
      </c>
      <c r="D341" s="23" t="s">
        <v>707</v>
      </c>
      <c r="E341" s="23" t="s">
        <v>236</v>
      </c>
      <c r="F341" s="23" t="s">
        <v>737</v>
      </c>
      <c r="G341" s="24"/>
      <c r="H341" s="25">
        <v>252678001154</v>
      </c>
    </row>
    <row r="342" spans="2:8">
      <c r="B342" s="20" t="s">
        <v>495</v>
      </c>
      <c r="C342" s="20" t="s">
        <v>706</v>
      </c>
      <c r="D342" s="20" t="s">
        <v>707</v>
      </c>
      <c r="E342" s="20" t="s">
        <v>236</v>
      </c>
      <c r="F342" s="20" t="s">
        <v>737</v>
      </c>
      <c r="G342" s="21"/>
      <c r="H342" s="22">
        <v>252678000433</v>
      </c>
    </row>
    <row r="343" spans="2:8">
      <c r="B343" s="23" t="s">
        <v>298</v>
      </c>
      <c r="C343" s="23" t="s">
        <v>706</v>
      </c>
      <c r="D343" s="23" t="s">
        <v>707</v>
      </c>
      <c r="E343" s="23" t="s">
        <v>739</v>
      </c>
      <c r="F343" s="23" t="s">
        <v>708</v>
      </c>
      <c r="G343" s="24"/>
      <c r="H343" s="25">
        <v>252019000060</v>
      </c>
    </row>
    <row r="344" spans="2:8">
      <c r="B344" s="20" t="s">
        <v>358</v>
      </c>
      <c r="C344" s="20" t="s">
        <v>706</v>
      </c>
      <c r="D344" s="20" t="s">
        <v>709</v>
      </c>
      <c r="E344" s="20" t="s">
        <v>739</v>
      </c>
      <c r="F344" s="20" t="s">
        <v>708</v>
      </c>
      <c r="G344" s="21"/>
      <c r="H344" s="22">
        <v>252019000337</v>
      </c>
    </row>
    <row r="345" spans="2:8">
      <c r="B345" s="20" t="s">
        <v>299</v>
      </c>
      <c r="C345" s="20" t="s">
        <v>706</v>
      </c>
      <c r="D345" s="20" t="s">
        <v>709</v>
      </c>
      <c r="E345" s="20" t="s">
        <v>740</v>
      </c>
      <c r="F345" s="20" t="s">
        <v>712</v>
      </c>
      <c r="G345" s="21"/>
      <c r="H345" s="22">
        <v>152687000026</v>
      </c>
    </row>
    <row r="346" spans="2:8">
      <c r="B346" s="23" t="s">
        <v>359</v>
      </c>
      <c r="C346" s="23" t="s">
        <v>706</v>
      </c>
      <c r="D346" s="23" t="s">
        <v>707</v>
      </c>
      <c r="E346" s="23" t="s">
        <v>740</v>
      </c>
      <c r="F346" s="23" t="s">
        <v>712</v>
      </c>
      <c r="G346" s="24"/>
      <c r="H346" s="25">
        <v>252687000918</v>
      </c>
    </row>
    <row r="347" spans="2:8">
      <c r="B347" s="23" t="s">
        <v>414</v>
      </c>
      <c r="C347" s="23" t="s">
        <v>706</v>
      </c>
      <c r="D347" s="23" t="s">
        <v>707</v>
      </c>
      <c r="E347" s="23" t="s">
        <v>740</v>
      </c>
      <c r="F347" s="23" t="s">
        <v>712</v>
      </c>
      <c r="G347" s="24"/>
      <c r="H347" s="25">
        <v>252687000381</v>
      </c>
    </row>
    <row r="348" spans="2:8">
      <c r="B348" s="20" t="s">
        <v>450</v>
      </c>
      <c r="C348" s="20" t="s">
        <v>706</v>
      </c>
      <c r="D348" s="20" t="s">
        <v>707</v>
      </c>
      <c r="E348" s="20" t="s">
        <v>740</v>
      </c>
      <c r="F348" s="20" t="s">
        <v>712</v>
      </c>
      <c r="G348" s="21"/>
      <c r="H348" s="22">
        <v>252687000225</v>
      </c>
    </row>
    <row r="349" spans="2:8">
      <c r="B349" s="23" t="s">
        <v>475</v>
      </c>
      <c r="C349" s="23" t="s">
        <v>706</v>
      </c>
      <c r="D349" s="23" t="s">
        <v>707</v>
      </c>
      <c r="E349" s="23" t="s">
        <v>740</v>
      </c>
      <c r="F349" s="23" t="s">
        <v>712</v>
      </c>
      <c r="G349" s="24"/>
      <c r="H349" s="25">
        <v>252687000896</v>
      </c>
    </row>
    <row r="350" spans="2:8">
      <c r="B350" s="20" t="s">
        <v>496</v>
      </c>
      <c r="C350" s="20" t="s">
        <v>706</v>
      </c>
      <c r="D350" s="20" t="s">
        <v>707</v>
      </c>
      <c r="E350" s="20" t="s">
        <v>740</v>
      </c>
      <c r="F350" s="20" t="s">
        <v>712</v>
      </c>
      <c r="G350" s="21"/>
      <c r="H350" s="22">
        <v>252687000900</v>
      </c>
    </row>
    <row r="351" spans="2:8">
      <c r="B351" s="23" t="s">
        <v>512</v>
      </c>
      <c r="C351" s="23" t="s">
        <v>706</v>
      </c>
      <c r="D351" s="23" t="s">
        <v>707</v>
      </c>
      <c r="E351" s="23" t="s">
        <v>740</v>
      </c>
      <c r="F351" s="23" t="s">
        <v>712</v>
      </c>
      <c r="G351" s="24"/>
      <c r="H351" s="25">
        <v>252687000179</v>
      </c>
    </row>
    <row r="352" spans="2:8">
      <c r="B352" s="20" t="s">
        <v>300</v>
      </c>
      <c r="C352" s="20" t="s">
        <v>706</v>
      </c>
      <c r="D352" s="20" t="s">
        <v>709</v>
      </c>
      <c r="E352" s="20" t="s">
        <v>741</v>
      </c>
      <c r="F352" s="20" t="s">
        <v>708</v>
      </c>
      <c r="G352" s="21"/>
      <c r="H352" s="22">
        <v>152693000615</v>
      </c>
    </row>
    <row r="353" spans="2:8">
      <c r="B353" s="23" t="s">
        <v>360</v>
      </c>
      <c r="C353" s="23" t="s">
        <v>706</v>
      </c>
      <c r="D353" s="23" t="s">
        <v>709</v>
      </c>
      <c r="E353" s="23" t="s">
        <v>741</v>
      </c>
      <c r="F353" s="23" t="s">
        <v>708</v>
      </c>
      <c r="G353" s="24"/>
      <c r="H353" s="25">
        <v>152693000291</v>
      </c>
    </row>
    <row r="354" spans="2:8">
      <c r="B354" s="20" t="s">
        <v>415</v>
      </c>
      <c r="C354" s="20" t="s">
        <v>706</v>
      </c>
      <c r="D354" s="20" t="s">
        <v>707</v>
      </c>
      <c r="E354" s="20" t="s">
        <v>741</v>
      </c>
      <c r="F354" s="20" t="s">
        <v>708</v>
      </c>
      <c r="G354" s="21"/>
      <c r="H354" s="22">
        <v>252693000580</v>
      </c>
    </row>
    <row r="355" spans="2:8">
      <c r="B355" s="23" t="s">
        <v>301</v>
      </c>
      <c r="C355" s="23" t="s">
        <v>706</v>
      </c>
      <c r="D355" s="23" t="s">
        <v>707</v>
      </c>
      <c r="E355" s="23" t="s">
        <v>742</v>
      </c>
      <c r="F355" s="23" t="s">
        <v>712</v>
      </c>
      <c r="G355" s="24"/>
      <c r="H355" s="25">
        <v>252051000098</v>
      </c>
    </row>
    <row r="356" spans="2:8">
      <c r="B356" s="20" t="s">
        <v>361</v>
      </c>
      <c r="C356" s="20" t="s">
        <v>706</v>
      </c>
      <c r="D356" s="20" t="s">
        <v>709</v>
      </c>
      <c r="E356" s="20" t="s">
        <v>742</v>
      </c>
      <c r="F356" s="20" t="s">
        <v>712</v>
      </c>
      <c r="G356" s="21"/>
      <c r="H356" s="22">
        <v>252051000560</v>
      </c>
    </row>
    <row r="357" spans="2:8">
      <c r="B357" s="23" t="s">
        <v>302</v>
      </c>
      <c r="C357" s="23" t="s">
        <v>706</v>
      </c>
      <c r="D357" s="23" t="s">
        <v>707</v>
      </c>
      <c r="E357" s="23" t="s">
        <v>241</v>
      </c>
      <c r="F357" s="23" t="s">
        <v>711</v>
      </c>
      <c r="G357" s="24"/>
      <c r="H357" s="25">
        <v>252683000531</v>
      </c>
    </row>
    <row r="358" spans="2:8">
      <c r="B358" s="20" t="s">
        <v>362</v>
      </c>
      <c r="C358" s="20" t="s">
        <v>706</v>
      </c>
      <c r="D358" s="20" t="s">
        <v>707</v>
      </c>
      <c r="E358" s="20" t="s">
        <v>241</v>
      </c>
      <c r="F358" s="20" t="s">
        <v>711</v>
      </c>
      <c r="G358" s="21"/>
      <c r="H358" s="22">
        <v>252683000085</v>
      </c>
    </row>
    <row r="359" spans="2:8">
      <c r="B359" s="23" t="s">
        <v>416</v>
      </c>
      <c r="C359" s="23" t="s">
        <v>706</v>
      </c>
      <c r="D359" s="23" t="s">
        <v>709</v>
      </c>
      <c r="E359" s="23" t="s">
        <v>241</v>
      </c>
      <c r="F359" s="23" t="s">
        <v>711</v>
      </c>
      <c r="G359" s="24"/>
      <c r="H359" s="25">
        <v>152683000030</v>
      </c>
    </row>
    <row r="360" spans="2:8">
      <c r="B360" s="20" t="s">
        <v>451</v>
      </c>
      <c r="C360" s="20" t="s">
        <v>706</v>
      </c>
      <c r="D360" s="20" t="s">
        <v>707</v>
      </c>
      <c r="E360" s="20" t="s">
        <v>241</v>
      </c>
      <c r="F360" s="20" t="s">
        <v>711</v>
      </c>
      <c r="G360" s="21"/>
      <c r="H360" s="22">
        <v>252683000565</v>
      </c>
    </row>
    <row r="361" spans="2:8">
      <c r="B361" s="23" t="s">
        <v>476</v>
      </c>
      <c r="C361" s="23" t="s">
        <v>706</v>
      </c>
      <c r="D361" s="23" t="s">
        <v>709</v>
      </c>
      <c r="E361" s="23" t="s">
        <v>241</v>
      </c>
      <c r="F361" s="23" t="s">
        <v>711</v>
      </c>
      <c r="G361" s="24"/>
      <c r="H361" s="25">
        <v>152683000358</v>
      </c>
    </row>
    <row r="362" spans="2:8">
      <c r="B362" s="23" t="s">
        <v>303</v>
      </c>
      <c r="C362" s="23" t="s">
        <v>713</v>
      </c>
      <c r="D362" s="23" t="s">
        <v>707</v>
      </c>
      <c r="E362" s="23" t="s">
        <v>743</v>
      </c>
      <c r="F362" s="23" t="s">
        <v>718</v>
      </c>
      <c r="G362" s="24" t="s">
        <v>704</v>
      </c>
      <c r="H362" s="25">
        <v>252696000971</v>
      </c>
    </row>
    <row r="363" spans="2:8">
      <c r="B363" s="23" t="s">
        <v>363</v>
      </c>
      <c r="C363" s="23" t="s">
        <v>713</v>
      </c>
      <c r="D363" s="23" t="s">
        <v>707</v>
      </c>
      <c r="E363" s="23" t="s">
        <v>743</v>
      </c>
      <c r="F363" s="23" t="s">
        <v>718</v>
      </c>
      <c r="G363" s="24" t="s">
        <v>704</v>
      </c>
      <c r="H363" s="25">
        <v>252696000831</v>
      </c>
    </row>
    <row r="364" spans="2:8">
      <c r="B364" s="20" t="s">
        <v>417</v>
      </c>
      <c r="C364" s="20" t="s">
        <v>713</v>
      </c>
      <c r="D364" s="20" t="s">
        <v>707</v>
      </c>
      <c r="E364" s="20" t="s">
        <v>743</v>
      </c>
      <c r="F364" s="20" t="s">
        <v>718</v>
      </c>
      <c r="G364" s="21" t="s">
        <v>704</v>
      </c>
      <c r="H364" s="22">
        <v>252696000084</v>
      </c>
    </row>
    <row r="365" spans="2:8">
      <c r="B365" s="23" t="s">
        <v>452</v>
      </c>
      <c r="C365" s="23" t="s">
        <v>706</v>
      </c>
      <c r="D365" s="23" t="s">
        <v>709</v>
      </c>
      <c r="E365" s="23" t="s">
        <v>743</v>
      </c>
      <c r="F365" s="23" t="s">
        <v>718</v>
      </c>
      <c r="G365" s="24" t="s">
        <v>704</v>
      </c>
      <c r="H365" s="25">
        <v>152696000012</v>
      </c>
    </row>
    <row r="366" spans="2:8">
      <c r="B366" s="20" t="s">
        <v>477</v>
      </c>
      <c r="C366" s="20" t="s">
        <v>706</v>
      </c>
      <c r="D366" s="20" t="s">
        <v>707</v>
      </c>
      <c r="E366" s="20" t="s">
        <v>743</v>
      </c>
      <c r="F366" s="20" t="s">
        <v>718</v>
      </c>
      <c r="G366" s="21" t="s">
        <v>704</v>
      </c>
      <c r="H366" s="22">
        <v>252696000271</v>
      </c>
    </row>
    <row r="367" spans="2:8">
      <c r="B367" s="20" t="s">
        <v>497</v>
      </c>
      <c r="C367" s="20" t="s">
        <v>706</v>
      </c>
      <c r="D367" s="20" t="s">
        <v>707</v>
      </c>
      <c r="E367" s="20" t="s">
        <v>743</v>
      </c>
      <c r="F367" s="20" t="s">
        <v>718</v>
      </c>
      <c r="G367" s="21" t="s">
        <v>704</v>
      </c>
      <c r="H367" s="22">
        <v>252696000858</v>
      </c>
    </row>
    <row r="368" spans="2:8">
      <c r="B368" s="23" t="s">
        <v>304</v>
      </c>
      <c r="C368" s="23" t="s">
        <v>713</v>
      </c>
      <c r="D368" s="23" t="s">
        <v>707</v>
      </c>
      <c r="E368" s="23" t="s">
        <v>243</v>
      </c>
      <c r="F368" s="23" t="s">
        <v>737</v>
      </c>
      <c r="G368" s="24"/>
      <c r="H368" s="25">
        <v>252699000077</v>
      </c>
    </row>
    <row r="369" spans="2:8">
      <c r="B369" s="20" t="s">
        <v>364</v>
      </c>
      <c r="C369" s="20" t="s">
        <v>713</v>
      </c>
      <c r="D369" s="20" t="s">
        <v>707</v>
      </c>
      <c r="E369" s="20" t="s">
        <v>243</v>
      </c>
      <c r="F369" s="20" t="s">
        <v>737</v>
      </c>
      <c r="G369" s="21"/>
      <c r="H369" s="22">
        <v>252699000506</v>
      </c>
    </row>
    <row r="370" spans="2:8">
      <c r="B370" s="23" t="s">
        <v>418</v>
      </c>
      <c r="C370" s="23" t="s">
        <v>713</v>
      </c>
      <c r="D370" s="23" t="s">
        <v>707</v>
      </c>
      <c r="E370" s="23" t="s">
        <v>243</v>
      </c>
      <c r="F370" s="23" t="s">
        <v>737</v>
      </c>
      <c r="G370" s="24"/>
      <c r="H370" s="25">
        <v>252699000051</v>
      </c>
    </row>
    <row r="371" spans="2:8">
      <c r="B371" s="20" t="s">
        <v>453</v>
      </c>
      <c r="C371" s="20" t="s">
        <v>713</v>
      </c>
      <c r="D371" s="20" t="s">
        <v>707</v>
      </c>
      <c r="E371" s="20" t="s">
        <v>243</v>
      </c>
      <c r="F371" s="20" t="s">
        <v>737</v>
      </c>
      <c r="G371" s="21"/>
      <c r="H371" s="22">
        <v>252699000069</v>
      </c>
    </row>
    <row r="372" spans="2:8">
      <c r="B372" s="23" t="s">
        <v>478</v>
      </c>
      <c r="C372" s="23" t="s">
        <v>713</v>
      </c>
      <c r="D372" s="23" t="s">
        <v>707</v>
      </c>
      <c r="E372" s="23" t="s">
        <v>243</v>
      </c>
      <c r="F372" s="23" t="s">
        <v>737</v>
      </c>
      <c r="G372" s="24"/>
      <c r="H372" s="25">
        <v>252699000352</v>
      </c>
    </row>
    <row r="373" spans="2:8">
      <c r="B373" s="23" t="s">
        <v>498</v>
      </c>
      <c r="C373" s="23" t="s">
        <v>713</v>
      </c>
      <c r="D373" s="23" t="s">
        <v>707</v>
      </c>
      <c r="E373" s="23" t="s">
        <v>243</v>
      </c>
      <c r="F373" s="23" t="s">
        <v>737</v>
      </c>
      <c r="G373" s="24"/>
      <c r="H373" s="25">
        <v>252699000433</v>
      </c>
    </row>
    <row r="374" spans="2:8">
      <c r="B374" s="20" t="s">
        <v>513</v>
      </c>
      <c r="C374" s="20" t="s">
        <v>713</v>
      </c>
      <c r="D374" s="20" t="s">
        <v>707</v>
      </c>
      <c r="E374" s="20" t="s">
        <v>243</v>
      </c>
      <c r="F374" s="20" t="s">
        <v>737</v>
      </c>
      <c r="G374" s="21"/>
      <c r="H374" s="22">
        <v>252699000441</v>
      </c>
    </row>
    <row r="375" spans="2:8">
      <c r="B375" s="23" t="s">
        <v>525</v>
      </c>
      <c r="C375" s="23" t="s">
        <v>713</v>
      </c>
      <c r="D375" s="23" t="s">
        <v>707</v>
      </c>
      <c r="E375" s="23" t="s">
        <v>243</v>
      </c>
      <c r="F375" s="23" t="s">
        <v>737</v>
      </c>
      <c r="G375" s="24"/>
      <c r="H375" s="25">
        <v>252699000514</v>
      </c>
    </row>
    <row r="376" spans="2:8">
      <c r="B376" s="20" t="s">
        <v>535</v>
      </c>
      <c r="C376" s="20" t="s">
        <v>713</v>
      </c>
      <c r="D376" s="20" t="s">
        <v>707</v>
      </c>
      <c r="E376" s="20" t="s">
        <v>243</v>
      </c>
      <c r="F376" s="20" t="s">
        <v>737</v>
      </c>
      <c r="G376" s="21"/>
      <c r="H376" s="22">
        <v>252699000468</v>
      </c>
    </row>
    <row r="377" spans="2:8">
      <c r="B377" s="20" t="s">
        <v>545</v>
      </c>
      <c r="C377" s="20" t="s">
        <v>713</v>
      </c>
      <c r="D377" s="20" t="s">
        <v>707</v>
      </c>
      <c r="E377" s="20" t="s">
        <v>243</v>
      </c>
      <c r="F377" s="20" t="s">
        <v>737</v>
      </c>
      <c r="G377" s="21"/>
      <c r="H377" s="22">
        <v>252699000263</v>
      </c>
    </row>
    <row r="378" spans="2:8">
      <c r="B378" s="23" t="s">
        <v>554</v>
      </c>
      <c r="C378" s="23" t="s">
        <v>713</v>
      </c>
      <c r="D378" s="23" t="s">
        <v>707</v>
      </c>
      <c r="E378" s="23" t="s">
        <v>243</v>
      </c>
      <c r="F378" s="23" t="s">
        <v>737</v>
      </c>
      <c r="G378" s="24"/>
      <c r="H378" s="25">
        <v>252699000476</v>
      </c>
    </row>
    <row r="379" spans="2:8">
      <c r="B379" s="23" t="s">
        <v>562</v>
      </c>
      <c r="C379" s="23" t="s">
        <v>713</v>
      </c>
      <c r="D379" s="23" t="s">
        <v>707</v>
      </c>
      <c r="E379" s="23" t="s">
        <v>243</v>
      </c>
      <c r="F379" s="23" t="s">
        <v>737</v>
      </c>
      <c r="G379" s="24"/>
      <c r="H379" s="25">
        <v>252699000280</v>
      </c>
    </row>
    <row r="380" spans="2:8">
      <c r="B380" s="20" t="s">
        <v>570</v>
      </c>
      <c r="C380" s="20" t="s">
        <v>713</v>
      </c>
      <c r="D380" s="20" t="s">
        <v>707</v>
      </c>
      <c r="E380" s="20" t="s">
        <v>243</v>
      </c>
      <c r="F380" s="20" t="s">
        <v>737</v>
      </c>
      <c r="G380" s="21"/>
      <c r="H380" s="22">
        <v>252699000395</v>
      </c>
    </row>
    <row r="381" spans="2:8">
      <c r="B381" s="23" t="s">
        <v>578</v>
      </c>
      <c r="C381" s="23" t="s">
        <v>713</v>
      </c>
      <c r="D381" s="23" t="s">
        <v>707</v>
      </c>
      <c r="E381" s="23" t="s">
        <v>243</v>
      </c>
      <c r="F381" s="23" t="s">
        <v>737</v>
      </c>
      <c r="G381" s="24"/>
      <c r="H381" s="25">
        <v>252699000409</v>
      </c>
    </row>
    <row r="382" spans="2:8">
      <c r="B382" s="23" t="s">
        <v>585</v>
      </c>
      <c r="C382" s="23" t="s">
        <v>713</v>
      </c>
      <c r="D382" s="23" t="s">
        <v>707</v>
      </c>
      <c r="E382" s="23" t="s">
        <v>243</v>
      </c>
      <c r="F382" s="23" t="s">
        <v>737</v>
      </c>
      <c r="G382" s="24"/>
      <c r="H382" s="25">
        <v>252699000255</v>
      </c>
    </row>
    <row r="383" spans="2:8">
      <c r="B383" s="20" t="s">
        <v>592</v>
      </c>
      <c r="C383" s="20" t="s">
        <v>713</v>
      </c>
      <c r="D383" s="20" t="s">
        <v>707</v>
      </c>
      <c r="E383" s="20" t="s">
        <v>243</v>
      </c>
      <c r="F383" s="20" t="s">
        <v>737</v>
      </c>
      <c r="G383" s="21"/>
      <c r="H383" s="22">
        <v>252699000522</v>
      </c>
    </row>
    <row r="384" spans="2:8">
      <c r="B384" s="20" t="s">
        <v>599</v>
      </c>
      <c r="C384" s="20" t="s">
        <v>713</v>
      </c>
      <c r="D384" s="20" t="s">
        <v>707</v>
      </c>
      <c r="E384" s="20" t="s">
        <v>243</v>
      </c>
      <c r="F384" s="20" t="s">
        <v>737</v>
      </c>
      <c r="G384" s="21"/>
      <c r="H384" s="22">
        <v>252699000361</v>
      </c>
    </row>
    <row r="385" spans="2:8">
      <c r="B385" s="23" t="s">
        <v>606</v>
      </c>
      <c r="C385" s="23" t="s">
        <v>713</v>
      </c>
      <c r="D385" s="23" t="s">
        <v>707</v>
      </c>
      <c r="E385" s="23" t="s">
        <v>243</v>
      </c>
      <c r="F385" s="23" t="s">
        <v>737</v>
      </c>
      <c r="G385" s="24"/>
      <c r="H385" s="25">
        <v>252699000301</v>
      </c>
    </row>
    <row r="386" spans="2:8">
      <c r="B386" s="20" t="s">
        <v>613</v>
      </c>
      <c r="C386" s="20" t="s">
        <v>713</v>
      </c>
      <c r="D386" s="20" t="s">
        <v>707</v>
      </c>
      <c r="E386" s="20" t="s">
        <v>243</v>
      </c>
      <c r="F386" s="20" t="s">
        <v>737</v>
      </c>
      <c r="G386" s="21"/>
      <c r="H386" s="22">
        <v>252699000247</v>
      </c>
    </row>
    <row r="387" spans="2:8">
      <c r="B387" s="20" t="s">
        <v>620</v>
      </c>
      <c r="C387" s="20" t="s">
        <v>713</v>
      </c>
      <c r="D387" s="20" t="s">
        <v>707</v>
      </c>
      <c r="E387" s="20" t="s">
        <v>243</v>
      </c>
      <c r="F387" s="20" t="s">
        <v>737</v>
      </c>
      <c r="G387" s="21"/>
      <c r="H387" s="22">
        <v>252699000085</v>
      </c>
    </row>
    <row r="388" spans="2:8">
      <c r="B388" s="23" t="s">
        <v>626</v>
      </c>
      <c r="C388" s="23" t="s">
        <v>713</v>
      </c>
      <c r="D388" s="23" t="s">
        <v>707</v>
      </c>
      <c r="E388" s="23" t="s">
        <v>243</v>
      </c>
      <c r="F388" s="23" t="s">
        <v>737</v>
      </c>
      <c r="G388" s="24"/>
      <c r="H388" s="25">
        <v>252699000450</v>
      </c>
    </row>
    <row r="389" spans="2:8">
      <c r="B389" s="23" t="s">
        <v>631</v>
      </c>
      <c r="C389" s="23" t="s">
        <v>713</v>
      </c>
      <c r="D389" s="23" t="s">
        <v>707</v>
      </c>
      <c r="E389" s="23" t="s">
        <v>243</v>
      </c>
      <c r="F389" s="23" t="s">
        <v>737</v>
      </c>
      <c r="G389" s="24"/>
      <c r="H389" s="25">
        <v>252699000336</v>
      </c>
    </row>
    <row r="390" spans="2:8">
      <c r="B390" s="20" t="s">
        <v>636</v>
      </c>
      <c r="C390" s="20" t="s">
        <v>713</v>
      </c>
      <c r="D390" s="20" t="s">
        <v>707</v>
      </c>
      <c r="E390" s="20" t="s">
        <v>243</v>
      </c>
      <c r="F390" s="20" t="s">
        <v>737</v>
      </c>
      <c r="G390" s="21"/>
      <c r="H390" s="22">
        <v>252699000298</v>
      </c>
    </row>
    <row r="391" spans="2:8">
      <c r="B391" s="20" t="s">
        <v>641</v>
      </c>
      <c r="C391" s="20" t="s">
        <v>713</v>
      </c>
      <c r="D391" s="20" t="s">
        <v>707</v>
      </c>
      <c r="E391" s="20" t="s">
        <v>243</v>
      </c>
      <c r="F391" s="20" t="s">
        <v>737</v>
      </c>
      <c r="G391" s="21"/>
      <c r="H391" s="22">
        <v>252699000344</v>
      </c>
    </row>
    <row r="392" spans="2:8">
      <c r="B392" s="23" t="s">
        <v>645</v>
      </c>
      <c r="C392" s="23" t="s">
        <v>713</v>
      </c>
      <c r="D392" s="23" t="s">
        <v>707</v>
      </c>
      <c r="E392" s="23" t="s">
        <v>243</v>
      </c>
      <c r="F392" s="23" t="s">
        <v>737</v>
      </c>
      <c r="G392" s="24"/>
      <c r="H392" s="25">
        <v>252699000492</v>
      </c>
    </row>
    <row r="393" spans="2:8">
      <c r="B393" s="20" t="s">
        <v>649</v>
      </c>
      <c r="C393" s="20" t="s">
        <v>713</v>
      </c>
      <c r="D393" s="20" t="s">
        <v>707</v>
      </c>
      <c r="E393" s="20" t="s">
        <v>243</v>
      </c>
      <c r="F393" s="20" t="s">
        <v>737</v>
      </c>
      <c r="G393" s="21"/>
      <c r="H393" s="22">
        <v>152699000129</v>
      </c>
    </row>
    <row r="394" spans="2:8">
      <c r="B394" s="20" t="s">
        <v>653</v>
      </c>
      <c r="C394" s="20" t="s">
        <v>713</v>
      </c>
      <c r="D394" s="20" t="s">
        <v>707</v>
      </c>
      <c r="E394" s="20" t="s">
        <v>243</v>
      </c>
      <c r="F394" s="20" t="s">
        <v>737</v>
      </c>
      <c r="G394" s="21"/>
      <c r="H394" s="22">
        <v>252699800015</v>
      </c>
    </row>
    <row r="395" spans="2:8">
      <c r="B395" s="20" t="s">
        <v>655</v>
      </c>
      <c r="C395" s="20" t="s">
        <v>713</v>
      </c>
      <c r="D395" s="20" t="s">
        <v>707</v>
      </c>
      <c r="E395" s="20" t="s">
        <v>243</v>
      </c>
      <c r="F395" s="20" t="s">
        <v>737</v>
      </c>
      <c r="G395" s="21"/>
      <c r="H395" s="22">
        <v>252699000417</v>
      </c>
    </row>
    <row r="396" spans="2:8">
      <c r="B396" s="20" t="s">
        <v>657</v>
      </c>
      <c r="C396" s="20" t="s">
        <v>713</v>
      </c>
      <c r="D396" s="20" t="s">
        <v>707</v>
      </c>
      <c r="E396" s="20" t="s">
        <v>243</v>
      </c>
      <c r="F396" s="20" t="s">
        <v>737</v>
      </c>
      <c r="G396" s="21"/>
      <c r="H396" s="22">
        <v>252699000611</v>
      </c>
    </row>
    <row r="397" spans="2:8">
      <c r="B397" s="20" t="s">
        <v>659</v>
      </c>
      <c r="C397" s="20" t="s">
        <v>713</v>
      </c>
      <c r="D397" s="20" t="s">
        <v>707</v>
      </c>
      <c r="E397" s="20" t="s">
        <v>243</v>
      </c>
      <c r="F397" s="20" t="s">
        <v>737</v>
      </c>
      <c r="G397" s="21"/>
      <c r="H397" s="22">
        <v>252699000158</v>
      </c>
    </row>
    <row r="398" spans="2:8">
      <c r="B398" s="23" t="s">
        <v>661</v>
      </c>
      <c r="C398" s="23" t="s">
        <v>713</v>
      </c>
      <c r="D398" s="23" t="s">
        <v>707</v>
      </c>
      <c r="E398" s="23" t="s">
        <v>243</v>
      </c>
      <c r="F398" s="23" t="s">
        <v>737</v>
      </c>
      <c r="G398" s="24"/>
      <c r="H398" s="25">
        <v>252699000581</v>
      </c>
    </row>
    <row r="399" spans="2:8">
      <c r="B399" s="23" t="s">
        <v>663</v>
      </c>
      <c r="C399" s="23" t="s">
        <v>713</v>
      </c>
      <c r="D399" s="23" t="s">
        <v>707</v>
      </c>
      <c r="E399" s="23" t="s">
        <v>243</v>
      </c>
      <c r="F399" s="23" t="s">
        <v>737</v>
      </c>
      <c r="G399" s="24"/>
      <c r="H399" s="25">
        <v>252699000174</v>
      </c>
    </row>
    <row r="400" spans="2:8">
      <c r="B400" s="23" t="s">
        <v>665</v>
      </c>
      <c r="C400" s="23" t="s">
        <v>713</v>
      </c>
      <c r="D400" s="23" t="s">
        <v>707</v>
      </c>
      <c r="E400" s="23" t="s">
        <v>243</v>
      </c>
      <c r="F400" s="23" t="s">
        <v>737</v>
      </c>
      <c r="G400" s="24"/>
      <c r="H400" s="25">
        <v>252699000387</v>
      </c>
    </row>
    <row r="401" spans="2:8">
      <c r="B401" s="20" t="s">
        <v>667</v>
      </c>
      <c r="C401" s="20" t="s">
        <v>713</v>
      </c>
      <c r="D401" s="20" t="s">
        <v>707</v>
      </c>
      <c r="E401" s="20" t="s">
        <v>243</v>
      </c>
      <c r="F401" s="20" t="s">
        <v>737</v>
      </c>
      <c r="G401" s="21"/>
      <c r="H401" s="22">
        <v>252699000310</v>
      </c>
    </row>
    <row r="402" spans="2:8">
      <c r="B402" s="20" t="s">
        <v>669</v>
      </c>
      <c r="C402" s="20" t="s">
        <v>713</v>
      </c>
      <c r="D402" s="20" t="s">
        <v>707</v>
      </c>
      <c r="E402" s="20" t="s">
        <v>243</v>
      </c>
      <c r="F402" s="20" t="s">
        <v>737</v>
      </c>
      <c r="G402" s="21"/>
      <c r="H402" s="22">
        <v>252699000565</v>
      </c>
    </row>
    <row r="403" spans="2:8">
      <c r="B403" s="20" t="s">
        <v>671</v>
      </c>
      <c r="C403" s="20" t="s">
        <v>713</v>
      </c>
      <c r="D403" s="20" t="s">
        <v>707</v>
      </c>
      <c r="E403" s="20" t="s">
        <v>243</v>
      </c>
      <c r="F403" s="20" t="s">
        <v>737</v>
      </c>
      <c r="G403" s="21"/>
      <c r="H403" s="22">
        <v>252699000484</v>
      </c>
    </row>
    <row r="404" spans="2:8">
      <c r="B404" s="23" t="s">
        <v>673</v>
      </c>
      <c r="C404" s="23" t="s">
        <v>713</v>
      </c>
      <c r="D404" s="23" t="s">
        <v>707</v>
      </c>
      <c r="E404" s="23" t="s">
        <v>243</v>
      </c>
      <c r="F404" s="23" t="s">
        <v>737</v>
      </c>
      <c r="G404" s="24"/>
      <c r="H404" s="25">
        <v>252699000557</v>
      </c>
    </row>
    <row r="405" spans="2:8">
      <c r="B405" s="23" t="s">
        <v>675</v>
      </c>
      <c r="C405" s="23" t="s">
        <v>713</v>
      </c>
      <c r="D405" s="23" t="s">
        <v>707</v>
      </c>
      <c r="E405" s="23" t="s">
        <v>243</v>
      </c>
      <c r="F405" s="23" t="s">
        <v>737</v>
      </c>
      <c r="G405" s="24"/>
      <c r="H405" s="25">
        <v>252699000107</v>
      </c>
    </row>
    <row r="406" spans="2:8">
      <c r="B406" s="23" t="s">
        <v>677</v>
      </c>
      <c r="C406" s="23" t="s">
        <v>713</v>
      </c>
      <c r="D406" s="23" t="s">
        <v>707</v>
      </c>
      <c r="E406" s="23" t="s">
        <v>243</v>
      </c>
      <c r="F406" s="23" t="s">
        <v>737</v>
      </c>
      <c r="G406" s="24"/>
      <c r="H406" s="25">
        <v>252699000654</v>
      </c>
    </row>
    <row r="407" spans="2:8">
      <c r="B407" s="20" t="s">
        <v>679</v>
      </c>
      <c r="C407" s="20" t="s">
        <v>713</v>
      </c>
      <c r="D407" s="20" t="s">
        <v>707</v>
      </c>
      <c r="E407" s="20" t="s">
        <v>243</v>
      </c>
      <c r="F407" s="20" t="s">
        <v>737</v>
      </c>
      <c r="G407" s="21"/>
      <c r="H407" s="22">
        <v>252699000182</v>
      </c>
    </row>
    <row r="408" spans="2:8">
      <c r="B408" s="23" t="s">
        <v>681</v>
      </c>
      <c r="C408" s="23" t="s">
        <v>713</v>
      </c>
      <c r="D408" s="23" t="s">
        <v>707</v>
      </c>
      <c r="E408" s="23" t="s">
        <v>243</v>
      </c>
      <c r="F408" s="23" t="s">
        <v>737</v>
      </c>
      <c r="G408" s="24"/>
      <c r="H408" s="25">
        <v>252699000212</v>
      </c>
    </row>
    <row r="409" spans="2:8">
      <c r="B409" s="20" t="s">
        <v>683</v>
      </c>
      <c r="C409" s="20" t="s">
        <v>706</v>
      </c>
      <c r="D409" s="20" t="s">
        <v>709</v>
      </c>
      <c r="E409" s="20" t="s">
        <v>243</v>
      </c>
      <c r="F409" s="20" t="s">
        <v>737</v>
      </c>
      <c r="G409" s="21"/>
      <c r="H409" s="22">
        <v>152699000641</v>
      </c>
    </row>
    <row r="410" spans="2:8">
      <c r="B410" s="23" t="s">
        <v>685</v>
      </c>
      <c r="C410" s="23" t="s">
        <v>706</v>
      </c>
      <c r="D410" s="23" t="s">
        <v>707</v>
      </c>
      <c r="E410" s="23" t="s">
        <v>243</v>
      </c>
      <c r="F410" s="23" t="s">
        <v>737</v>
      </c>
      <c r="G410" s="24"/>
      <c r="H410" s="25">
        <v>252699000549</v>
      </c>
    </row>
    <row r="411" spans="2:8">
      <c r="B411" s="23" t="s">
        <v>305</v>
      </c>
      <c r="C411" s="23" t="s">
        <v>706</v>
      </c>
      <c r="D411" s="23" t="s">
        <v>707</v>
      </c>
      <c r="E411" s="23" t="s">
        <v>244</v>
      </c>
      <c r="F411" s="23" t="s">
        <v>727</v>
      </c>
      <c r="G411" s="24"/>
      <c r="H411" s="25">
        <v>252720000074</v>
      </c>
    </row>
    <row r="412" spans="2:8">
      <c r="B412" s="23" t="s">
        <v>365</v>
      </c>
      <c r="C412" s="23" t="s">
        <v>706</v>
      </c>
      <c r="D412" s="23" t="s">
        <v>709</v>
      </c>
      <c r="E412" s="23" t="s">
        <v>244</v>
      </c>
      <c r="F412" s="23" t="s">
        <v>727</v>
      </c>
      <c r="G412" s="24"/>
      <c r="H412" s="25">
        <v>152720000011</v>
      </c>
    </row>
    <row r="413" spans="2:8">
      <c r="B413" s="20" t="s">
        <v>419</v>
      </c>
      <c r="C413" s="20" t="s">
        <v>706</v>
      </c>
      <c r="D413" s="20" t="s">
        <v>707</v>
      </c>
      <c r="E413" s="20" t="s">
        <v>244</v>
      </c>
      <c r="F413" s="20" t="s">
        <v>727</v>
      </c>
      <c r="G413" s="21"/>
      <c r="H413" s="22">
        <v>252720000171</v>
      </c>
    </row>
    <row r="414" spans="2:8">
      <c r="B414" s="23" t="s">
        <v>306</v>
      </c>
      <c r="C414" s="23" t="s">
        <v>706</v>
      </c>
      <c r="D414" s="23" t="s">
        <v>707</v>
      </c>
      <c r="E414" s="23" t="s">
        <v>245</v>
      </c>
      <c r="F414" s="23" t="s">
        <v>716</v>
      </c>
      <c r="G414" s="24"/>
      <c r="H414" s="25">
        <v>252786000130</v>
      </c>
    </row>
    <row r="415" spans="2:8">
      <c r="B415" s="20" t="s">
        <v>366</v>
      </c>
      <c r="C415" s="20" t="s">
        <v>706</v>
      </c>
      <c r="D415" s="20" t="s">
        <v>707</v>
      </c>
      <c r="E415" s="20" t="s">
        <v>245</v>
      </c>
      <c r="F415" s="20" t="s">
        <v>716</v>
      </c>
      <c r="G415" s="21"/>
      <c r="H415" s="22">
        <v>252786000504</v>
      </c>
    </row>
    <row r="416" spans="2:8">
      <c r="B416" s="20" t="s">
        <v>420</v>
      </c>
      <c r="C416" s="20" t="s">
        <v>706</v>
      </c>
      <c r="D416" s="20" t="s">
        <v>707</v>
      </c>
      <c r="E416" s="20" t="s">
        <v>245</v>
      </c>
      <c r="F416" s="20" t="s">
        <v>716</v>
      </c>
      <c r="G416" s="21"/>
      <c r="H416" s="22">
        <v>252786000156</v>
      </c>
    </row>
    <row r="417" spans="2:8">
      <c r="B417" s="23" t="s">
        <v>454</v>
      </c>
      <c r="C417" s="23" t="s">
        <v>706</v>
      </c>
      <c r="D417" s="23" t="s">
        <v>707</v>
      </c>
      <c r="E417" s="23" t="s">
        <v>245</v>
      </c>
      <c r="F417" s="23" t="s">
        <v>716</v>
      </c>
      <c r="G417" s="24"/>
      <c r="H417" s="25">
        <v>252786000041</v>
      </c>
    </row>
    <row r="418" spans="2:8">
      <c r="B418" s="20" t="s">
        <v>479</v>
      </c>
      <c r="C418" s="20" t="s">
        <v>706</v>
      </c>
      <c r="D418" s="20" t="s">
        <v>707</v>
      </c>
      <c r="E418" s="20" t="s">
        <v>245</v>
      </c>
      <c r="F418" s="20" t="s">
        <v>716</v>
      </c>
      <c r="G418" s="21"/>
      <c r="H418" s="22">
        <v>252786000709</v>
      </c>
    </row>
    <row r="419" spans="2:8">
      <c r="B419" s="20" t="s">
        <v>499</v>
      </c>
      <c r="C419" s="20" t="s">
        <v>706</v>
      </c>
      <c r="D419" s="20" t="s">
        <v>709</v>
      </c>
      <c r="E419" s="20" t="s">
        <v>245</v>
      </c>
      <c r="F419" s="20" t="s">
        <v>716</v>
      </c>
      <c r="G419" s="21"/>
      <c r="H419" s="22">
        <v>152786000160</v>
      </c>
    </row>
    <row r="420" spans="2:8">
      <c r="B420" s="23" t="s">
        <v>514</v>
      </c>
      <c r="C420" s="23" t="s">
        <v>706</v>
      </c>
      <c r="D420" s="23" t="s">
        <v>707</v>
      </c>
      <c r="E420" s="23" t="s">
        <v>245</v>
      </c>
      <c r="F420" s="23" t="s">
        <v>716</v>
      </c>
      <c r="G420" s="24"/>
      <c r="H420" s="25">
        <v>252786000521</v>
      </c>
    </row>
    <row r="421" spans="2:8">
      <c r="B421" s="23" t="s">
        <v>307</v>
      </c>
      <c r="C421" s="23" t="s">
        <v>706</v>
      </c>
      <c r="D421" s="23" t="s">
        <v>707</v>
      </c>
      <c r="E421" s="23" t="s">
        <v>246</v>
      </c>
      <c r="F421" s="23" t="s">
        <v>715</v>
      </c>
      <c r="G421" s="24"/>
      <c r="H421" s="25">
        <v>252788000099</v>
      </c>
    </row>
    <row r="422" spans="2:8">
      <c r="B422" s="20" t="s">
        <v>367</v>
      </c>
      <c r="C422" s="20" t="s">
        <v>706</v>
      </c>
      <c r="D422" s="20" t="s">
        <v>707</v>
      </c>
      <c r="E422" s="20" t="s">
        <v>246</v>
      </c>
      <c r="F422" s="20" t="s">
        <v>715</v>
      </c>
      <c r="G422" s="21"/>
      <c r="H422" s="22">
        <v>252788000595</v>
      </c>
    </row>
    <row r="423" spans="2:8">
      <c r="B423" s="23" t="s">
        <v>421</v>
      </c>
      <c r="C423" s="23" t="s">
        <v>706</v>
      </c>
      <c r="D423" s="23" t="s">
        <v>709</v>
      </c>
      <c r="E423" s="23" t="s">
        <v>246</v>
      </c>
      <c r="F423" s="23" t="s">
        <v>715</v>
      </c>
      <c r="G423" s="24"/>
      <c r="H423" s="25">
        <v>152788000019</v>
      </c>
    </row>
    <row r="424" spans="2:8">
      <c r="B424" s="20" t="s">
        <v>455</v>
      </c>
      <c r="C424" s="20" t="s">
        <v>706</v>
      </c>
      <c r="D424" s="20" t="s">
        <v>707</v>
      </c>
      <c r="E424" s="20" t="s">
        <v>246</v>
      </c>
      <c r="F424" s="20" t="s">
        <v>715</v>
      </c>
      <c r="G424" s="21"/>
      <c r="H424" s="22">
        <v>252788000587</v>
      </c>
    </row>
    <row r="425" spans="2:8">
      <c r="B425" s="23" t="s">
        <v>308</v>
      </c>
      <c r="C425" s="23" t="s">
        <v>713</v>
      </c>
      <c r="D425" s="23" t="s">
        <v>707</v>
      </c>
      <c r="E425" s="23" t="s">
        <v>247</v>
      </c>
      <c r="F425" s="23" t="s">
        <v>727</v>
      </c>
      <c r="G425" s="24"/>
      <c r="H425" s="25">
        <v>252838000796</v>
      </c>
    </row>
    <row r="426" spans="2:8">
      <c r="B426" s="23" t="s">
        <v>368</v>
      </c>
      <c r="C426" s="23" t="s">
        <v>713</v>
      </c>
      <c r="D426" s="23" t="s">
        <v>707</v>
      </c>
      <c r="E426" s="23" t="s">
        <v>247</v>
      </c>
      <c r="F426" s="23" t="s">
        <v>727</v>
      </c>
      <c r="G426" s="24"/>
      <c r="H426" s="25">
        <v>252838000575</v>
      </c>
    </row>
    <row r="427" spans="2:8">
      <c r="B427" s="20" t="s">
        <v>422</v>
      </c>
      <c r="C427" s="20" t="s">
        <v>713</v>
      </c>
      <c r="D427" s="20" t="s">
        <v>707</v>
      </c>
      <c r="E427" s="20" t="s">
        <v>247</v>
      </c>
      <c r="F427" s="20" t="s">
        <v>727</v>
      </c>
      <c r="G427" s="21"/>
      <c r="H427" s="22">
        <v>252838000583</v>
      </c>
    </row>
    <row r="428" spans="2:8">
      <c r="B428" s="20" t="s">
        <v>456</v>
      </c>
      <c r="C428" s="20" t="s">
        <v>713</v>
      </c>
      <c r="D428" s="20" t="s">
        <v>707</v>
      </c>
      <c r="E428" s="20" t="s">
        <v>247</v>
      </c>
      <c r="F428" s="20" t="s">
        <v>727</v>
      </c>
      <c r="G428" s="21"/>
      <c r="H428" s="22">
        <v>252838000745</v>
      </c>
    </row>
    <row r="429" spans="2:8">
      <c r="B429" s="20" t="s">
        <v>480</v>
      </c>
      <c r="C429" s="20" t="s">
        <v>713</v>
      </c>
      <c r="D429" s="20" t="s">
        <v>707</v>
      </c>
      <c r="E429" s="20" t="s">
        <v>247</v>
      </c>
      <c r="F429" s="20" t="s">
        <v>727</v>
      </c>
      <c r="G429" s="21"/>
      <c r="H429" s="22">
        <v>252838001075</v>
      </c>
    </row>
    <row r="430" spans="2:8">
      <c r="B430" s="23" t="s">
        <v>500</v>
      </c>
      <c r="C430" s="23" t="s">
        <v>713</v>
      </c>
      <c r="D430" s="23" t="s">
        <v>707</v>
      </c>
      <c r="E430" s="23" t="s">
        <v>247</v>
      </c>
      <c r="F430" s="23" t="s">
        <v>727</v>
      </c>
      <c r="G430" s="24"/>
      <c r="H430" s="25">
        <v>252838001172</v>
      </c>
    </row>
    <row r="431" spans="2:8">
      <c r="B431" s="20" t="s">
        <v>515</v>
      </c>
      <c r="C431" s="20" t="s">
        <v>713</v>
      </c>
      <c r="D431" s="20" t="s">
        <v>707</v>
      </c>
      <c r="E431" s="20" t="s">
        <v>247</v>
      </c>
      <c r="F431" s="20" t="s">
        <v>727</v>
      </c>
      <c r="G431" s="21"/>
      <c r="H431" s="22">
        <v>252838000974</v>
      </c>
    </row>
    <row r="432" spans="2:8">
      <c r="B432" s="23" t="s">
        <v>526</v>
      </c>
      <c r="C432" s="23" t="s">
        <v>713</v>
      </c>
      <c r="D432" s="23" t="s">
        <v>707</v>
      </c>
      <c r="E432" s="23" t="s">
        <v>247</v>
      </c>
      <c r="F432" s="23" t="s">
        <v>727</v>
      </c>
      <c r="G432" s="24"/>
      <c r="H432" s="25">
        <v>252838000630</v>
      </c>
    </row>
    <row r="433" spans="2:8">
      <c r="B433" s="20" t="s">
        <v>536</v>
      </c>
      <c r="C433" s="20" t="s">
        <v>713</v>
      </c>
      <c r="D433" s="20" t="s">
        <v>707</v>
      </c>
      <c r="E433" s="20" t="s">
        <v>247</v>
      </c>
      <c r="F433" s="20" t="s">
        <v>727</v>
      </c>
      <c r="G433" s="21"/>
      <c r="H433" s="22">
        <v>252838000567</v>
      </c>
    </row>
    <row r="434" spans="2:8">
      <c r="B434" s="23" t="s">
        <v>546</v>
      </c>
      <c r="C434" s="23" t="s">
        <v>713</v>
      </c>
      <c r="D434" s="23" t="s">
        <v>707</v>
      </c>
      <c r="E434" s="23" t="s">
        <v>247</v>
      </c>
      <c r="F434" s="23" t="s">
        <v>727</v>
      </c>
      <c r="G434" s="24"/>
      <c r="H434" s="25">
        <v>252838000494</v>
      </c>
    </row>
    <row r="435" spans="2:8">
      <c r="B435" s="20" t="s">
        <v>555</v>
      </c>
      <c r="C435" s="20" t="s">
        <v>713</v>
      </c>
      <c r="D435" s="20" t="s">
        <v>707</v>
      </c>
      <c r="E435" s="20" t="s">
        <v>247</v>
      </c>
      <c r="F435" s="20" t="s">
        <v>727</v>
      </c>
      <c r="G435" s="21"/>
      <c r="H435" s="22">
        <v>252838000842</v>
      </c>
    </row>
    <row r="436" spans="2:8">
      <c r="B436" s="20" t="s">
        <v>563</v>
      </c>
      <c r="C436" s="20" t="s">
        <v>713</v>
      </c>
      <c r="D436" s="20" t="s">
        <v>707</v>
      </c>
      <c r="E436" s="20" t="s">
        <v>247</v>
      </c>
      <c r="F436" s="20" t="s">
        <v>727</v>
      </c>
      <c r="G436" s="21"/>
      <c r="H436" s="22">
        <v>252838000320</v>
      </c>
    </row>
    <row r="437" spans="2:8">
      <c r="B437" s="23" t="s">
        <v>571</v>
      </c>
      <c r="C437" s="23" t="s">
        <v>713</v>
      </c>
      <c r="D437" s="23" t="s">
        <v>707</v>
      </c>
      <c r="E437" s="23" t="s">
        <v>247</v>
      </c>
      <c r="F437" s="23" t="s">
        <v>727</v>
      </c>
      <c r="G437" s="24"/>
      <c r="H437" s="25">
        <v>252838000095</v>
      </c>
    </row>
    <row r="438" spans="2:8">
      <c r="B438" s="23" t="s">
        <v>579</v>
      </c>
      <c r="C438" s="23" t="s">
        <v>713</v>
      </c>
      <c r="D438" s="23" t="s">
        <v>707</v>
      </c>
      <c r="E438" s="23" t="s">
        <v>247</v>
      </c>
      <c r="F438" s="23" t="s">
        <v>727</v>
      </c>
      <c r="G438" s="24"/>
      <c r="H438" s="25">
        <v>252838001032</v>
      </c>
    </row>
    <row r="439" spans="2:8">
      <c r="B439" s="20" t="s">
        <v>586</v>
      </c>
      <c r="C439" s="20" t="s">
        <v>713</v>
      </c>
      <c r="D439" s="20" t="s">
        <v>707</v>
      </c>
      <c r="E439" s="20" t="s">
        <v>247</v>
      </c>
      <c r="F439" s="20" t="s">
        <v>727</v>
      </c>
      <c r="G439" s="21"/>
      <c r="H439" s="22">
        <v>452838001201</v>
      </c>
    </row>
    <row r="440" spans="2:8">
      <c r="B440" s="23" t="s">
        <v>593</v>
      </c>
      <c r="C440" s="23" t="s">
        <v>713</v>
      </c>
      <c r="D440" s="23" t="s">
        <v>707</v>
      </c>
      <c r="E440" s="23" t="s">
        <v>247</v>
      </c>
      <c r="F440" s="23" t="s">
        <v>727</v>
      </c>
      <c r="G440" s="24"/>
      <c r="H440" s="25">
        <v>252838000915</v>
      </c>
    </row>
    <row r="441" spans="2:8">
      <c r="B441" s="23" t="s">
        <v>600</v>
      </c>
      <c r="C441" s="23" t="s">
        <v>706</v>
      </c>
      <c r="D441" s="23" t="s">
        <v>709</v>
      </c>
      <c r="E441" s="23" t="s">
        <v>247</v>
      </c>
      <c r="F441" s="23" t="s">
        <v>727</v>
      </c>
      <c r="G441" s="24"/>
      <c r="H441" s="25">
        <v>152838001101</v>
      </c>
    </row>
    <row r="442" spans="2:8">
      <c r="B442" s="20" t="s">
        <v>607</v>
      </c>
      <c r="C442" s="20" t="s">
        <v>706</v>
      </c>
      <c r="D442" s="20" t="s">
        <v>707</v>
      </c>
      <c r="E442" s="20" t="s">
        <v>247</v>
      </c>
      <c r="F442" s="20" t="s">
        <v>727</v>
      </c>
      <c r="G442" s="21"/>
      <c r="H442" s="22">
        <v>252838001253</v>
      </c>
    </row>
    <row r="443" spans="2:8">
      <c r="B443" s="23" t="s">
        <v>614</v>
      </c>
      <c r="C443" s="23" t="s">
        <v>706</v>
      </c>
      <c r="D443" s="23" t="s">
        <v>707</v>
      </c>
      <c r="E443" s="23" t="s">
        <v>247</v>
      </c>
      <c r="F443" s="23" t="s">
        <v>727</v>
      </c>
      <c r="G443" s="24"/>
      <c r="H443" s="25">
        <v>252838000117</v>
      </c>
    </row>
    <row r="444" spans="2:8">
      <c r="B444" s="23" t="s">
        <v>621</v>
      </c>
      <c r="C444" s="23" t="s">
        <v>706</v>
      </c>
      <c r="D444" s="23" t="s">
        <v>709</v>
      </c>
      <c r="E444" s="23" t="s">
        <v>247</v>
      </c>
      <c r="F444" s="23" t="s">
        <v>727</v>
      </c>
      <c r="G444" s="24"/>
      <c r="H444" s="25">
        <v>152838001194</v>
      </c>
    </row>
    <row r="445" spans="2:8">
      <c r="B445" s="20" t="s">
        <v>627</v>
      </c>
      <c r="C445" s="20" t="s">
        <v>706</v>
      </c>
      <c r="D445" s="20" t="s">
        <v>709</v>
      </c>
      <c r="E445" s="20" t="s">
        <v>247</v>
      </c>
      <c r="F445" s="20" t="s">
        <v>727</v>
      </c>
      <c r="G445" s="21"/>
      <c r="H445" s="22">
        <v>352838000022</v>
      </c>
    </row>
    <row r="446" spans="2:8">
      <c r="B446" s="20" t="s">
        <v>632</v>
      </c>
      <c r="C446" s="20" t="s">
        <v>706</v>
      </c>
      <c r="D446" s="20" t="s">
        <v>707</v>
      </c>
      <c r="E446" s="20" t="s">
        <v>247</v>
      </c>
      <c r="F446" s="20" t="s">
        <v>727</v>
      </c>
      <c r="G446" s="21"/>
      <c r="H446" s="22">
        <v>252838000079</v>
      </c>
    </row>
    <row r="447" spans="2:8">
      <c r="B447" s="23" t="s">
        <v>637</v>
      </c>
      <c r="C447" s="23" t="s">
        <v>706</v>
      </c>
      <c r="D447" s="23" t="s">
        <v>709</v>
      </c>
      <c r="E447" s="23" t="s">
        <v>247</v>
      </c>
      <c r="F447" s="23" t="s">
        <v>727</v>
      </c>
      <c r="G447" s="24"/>
      <c r="H447" s="25">
        <v>152838001127</v>
      </c>
    </row>
    <row r="448" spans="2:8">
      <c r="B448" s="20" t="s">
        <v>642</v>
      </c>
      <c r="C448" s="20" t="s">
        <v>706</v>
      </c>
      <c r="D448" s="20" t="s">
        <v>709</v>
      </c>
      <c r="E448" s="20" t="s">
        <v>247</v>
      </c>
      <c r="F448" s="20" t="s">
        <v>727</v>
      </c>
      <c r="G448" s="21"/>
      <c r="H448" s="22">
        <v>152838000171</v>
      </c>
    </row>
    <row r="449" spans="2:8">
      <c r="B449" s="23" t="s">
        <v>646</v>
      </c>
      <c r="C449" s="23" t="s">
        <v>706</v>
      </c>
      <c r="D449" s="23" t="s">
        <v>707</v>
      </c>
      <c r="E449" s="23" t="s">
        <v>247</v>
      </c>
      <c r="F449" s="23" t="s">
        <v>727</v>
      </c>
      <c r="G449" s="24"/>
      <c r="H449" s="25">
        <v>252838000923</v>
      </c>
    </row>
    <row r="450" spans="2:8">
      <c r="B450" s="20" t="s">
        <v>650</v>
      </c>
      <c r="C450" s="20" t="s">
        <v>706</v>
      </c>
      <c r="D450" s="20" t="s">
        <v>707</v>
      </c>
      <c r="E450" s="20" t="s">
        <v>247</v>
      </c>
      <c r="F450" s="20" t="s">
        <v>727</v>
      </c>
      <c r="G450" s="21"/>
      <c r="H450" s="22">
        <v>452838000302</v>
      </c>
    </row>
    <row r="451" spans="2:8">
      <c r="B451" s="23" t="s">
        <v>309</v>
      </c>
      <c r="C451" s="23" t="s">
        <v>706</v>
      </c>
      <c r="D451" s="23" t="s">
        <v>707</v>
      </c>
      <c r="E451" s="23" t="s">
        <v>248</v>
      </c>
      <c r="F451" s="23" t="s">
        <v>715</v>
      </c>
      <c r="G451" s="24"/>
      <c r="H451" s="25">
        <v>252885000141</v>
      </c>
    </row>
    <row r="452" spans="2:8">
      <c r="B452" s="20" t="s">
        <v>369</v>
      </c>
      <c r="C452" s="20" t="s">
        <v>706</v>
      </c>
      <c r="D452" s="20" t="s">
        <v>707</v>
      </c>
      <c r="E452" s="20" t="s">
        <v>248</v>
      </c>
      <c r="F452" s="20" t="s">
        <v>715</v>
      </c>
      <c r="G452" s="21"/>
      <c r="H452" s="22">
        <v>252885000281</v>
      </c>
    </row>
    <row r="453" spans="2:8">
      <c r="B453" s="26" t="s">
        <v>423</v>
      </c>
      <c r="C453" s="26" t="s">
        <v>706</v>
      </c>
      <c r="D453" s="26" t="s">
        <v>709</v>
      </c>
      <c r="E453" s="26" t="s">
        <v>248</v>
      </c>
      <c r="F453" s="26" t="s">
        <v>715</v>
      </c>
      <c r="G453" s="27"/>
      <c r="H453" s="28">
        <v>152885000015</v>
      </c>
    </row>
  </sheetData>
  <autoFilter ref="A1:G453" xr:uid="{00000000-0009-0000-0000-000005000000}"/>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6:K74"/>
  <sheetViews>
    <sheetView topLeftCell="A49" workbookViewId="0">
      <selection activeCell="K64" sqref="K64"/>
    </sheetView>
  </sheetViews>
  <sheetFormatPr baseColWidth="10" defaultColWidth="9.140625" defaultRowHeight="12.75" customHeight="1"/>
  <cols>
    <col min="3" max="3" width="14" customWidth="1"/>
    <col min="4" max="4" width="23.42578125" customWidth="1"/>
    <col min="5" max="5" width="14" customWidth="1"/>
    <col min="6" max="6" width="20.42578125" customWidth="1"/>
    <col min="11" max="11" width="115.85546875" customWidth="1"/>
  </cols>
  <sheetData>
    <row r="6" spans="3:6">
      <c r="C6" t="s">
        <v>744</v>
      </c>
      <c r="D6" t="s">
        <v>745</v>
      </c>
      <c r="E6" t="s">
        <v>92</v>
      </c>
      <c r="F6" t="s">
        <v>746</v>
      </c>
    </row>
    <row r="7" spans="3:6">
      <c r="C7" t="s">
        <v>747</v>
      </c>
      <c r="D7" s="3">
        <v>1</v>
      </c>
      <c r="E7" t="s">
        <v>748</v>
      </c>
      <c r="F7" t="s">
        <v>749</v>
      </c>
    </row>
    <row r="8" spans="3:6">
      <c r="C8" t="s">
        <v>750</v>
      </c>
      <c r="D8" s="3">
        <v>2</v>
      </c>
      <c r="E8" t="s">
        <v>751</v>
      </c>
      <c r="F8" t="s">
        <v>752</v>
      </c>
    </row>
    <row r="9" spans="3:6">
      <c r="C9" t="s">
        <v>753</v>
      </c>
      <c r="D9" s="3">
        <v>3</v>
      </c>
      <c r="E9" t="s">
        <v>754</v>
      </c>
      <c r="F9" t="s">
        <v>755</v>
      </c>
    </row>
    <row r="10" spans="3:6">
      <c r="C10" t="s">
        <v>756</v>
      </c>
      <c r="D10" s="3">
        <v>4</v>
      </c>
      <c r="E10" t="s">
        <v>757</v>
      </c>
      <c r="F10" t="s">
        <v>758</v>
      </c>
    </row>
    <row r="18" spans="3:6" ht="12.75" customHeight="1">
      <c r="C18" s="4" t="s">
        <v>130</v>
      </c>
      <c r="F18" t="s">
        <v>759</v>
      </c>
    </row>
    <row r="19" spans="3:6" ht="12.75" customHeight="1">
      <c r="C19" s="4" t="s">
        <v>132</v>
      </c>
      <c r="F19">
        <v>1</v>
      </c>
    </row>
    <row r="20" spans="3:6" ht="12.75" customHeight="1">
      <c r="C20" s="4" t="s">
        <v>134</v>
      </c>
      <c r="F20">
        <v>2</v>
      </c>
    </row>
    <row r="21" spans="3:6" ht="12.75" customHeight="1">
      <c r="C21" s="4" t="s">
        <v>136</v>
      </c>
      <c r="F21">
        <v>3</v>
      </c>
    </row>
    <row r="22" spans="3:6" ht="12.75" customHeight="1">
      <c r="C22" s="4" t="s">
        <v>138</v>
      </c>
      <c r="F22">
        <v>4</v>
      </c>
    </row>
    <row r="23" spans="3:6" ht="12.75" customHeight="1">
      <c r="C23" s="4" t="s">
        <v>140</v>
      </c>
      <c r="F23">
        <v>5</v>
      </c>
    </row>
    <row r="24" spans="3:6" ht="12.75" customHeight="1">
      <c r="C24" s="4" t="s">
        <v>142</v>
      </c>
      <c r="F24">
        <v>6</v>
      </c>
    </row>
    <row r="25" spans="3:6" ht="12.75" customHeight="1">
      <c r="C25" s="4" t="s">
        <v>144</v>
      </c>
      <c r="F25">
        <v>7</v>
      </c>
    </row>
    <row r="26" spans="3:6" ht="12.75" customHeight="1">
      <c r="C26" s="4" t="s">
        <v>146</v>
      </c>
      <c r="F26">
        <v>8</v>
      </c>
    </row>
    <row r="27" spans="3:6" ht="12.75" customHeight="1">
      <c r="C27" s="4" t="s">
        <v>148</v>
      </c>
      <c r="F27">
        <v>9</v>
      </c>
    </row>
    <row r="28" spans="3:6" ht="12.75" customHeight="1">
      <c r="C28" s="4" t="s">
        <v>150</v>
      </c>
      <c r="F28">
        <v>10</v>
      </c>
    </row>
    <row r="29" spans="3:6" ht="12.75" customHeight="1">
      <c r="F29">
        <v>11</v>
      </c>
    </row>
    <row r="30" spans="3:6" ht="12.75" customHeight="1">
      <c r="F30">
        <v>12</v>
      </c>
    </row>
    <row r="31" spans="3:6" ht="12.75" customHeight="1">
      <c r="F31">
        <v>13</v>
      </c>
    </row>
    <row r="32" spans="3:6" ht="12.75" customHeight="1">
      <c r="C32" s="204" t="s">
        <v>93</v>
      </c>
      <c r="D32" s="205"/>
      <c r="F32">
        <v>14</v>
      </c>
    </row>
    <row r="33" spans="3:6" ht="12.75" customHeight="1">
      <c r="C33" s="5" t="s">
        <v>94</v>
      </c>
      <c r="D33" s="6" t="s">
        <v>760</v>
      </c>
      <c r="F33">
        <v>15</v>
      </c>
    </row>
    <row r="34" spans="3:6" ht="12.75" customHeight="1">
      <c r="C34" s="7" t="s">
        <v>95</v>
      </c>
      <c r="D34" s="8" t="s">
        <v>761</v>
      </c>
      <c r="F34">
        <v>16</v>
      </c>
    </row>
    <row r="35" spans="3:6" ht="12.75" customHeight="1">
      <c r="C35" s="9" t="s">
        <v>96</v>
      </c>
      <c r="D35" s="8" t="s">
        <v>762</v>
      </c>
      <c r="F35">
        <v>17</v>
      </c>
    </row>
    <row r="36" spans="3:6" ht="12.75" customHeight="1">
      <c r="C36" s="10" t="s">
        <v>97</v>
      </c>
      <c r="D36" s="11" t="s">
        <v>763</v>
      </c>
      <c r="F36">
        <v>18</v>
      </c>
    </row>
    <row r="37" spans="3:6" ht="12.75" customHeight="1">
      <c r="F37">
        <v>19</v>
      </c>
    </row>
    <row r="38" spans="3:6" ht="12.75" customHeight="1">
      <c r="F38">
        <v>20</v>
      </c>
    </row>
    <row r="41" spans="3:6" ht="12.75" customHeight="1">
      <c r="C41" t="s">
        <v>81</v>
      </c>
      <c r="D41" t="s">
        <v>82</v>
      </c>
      <c r="E41" t="s">
        <v>83</v>
      </c>
    </row>
    <row r="42" spans="3:6" ht="12.75" customHeight="1">
      <c r="C42">
        <v>1</v>
      </c>
      <c r="D42">
        <v>1</v>
      </c>
      <c r="E42">
        <v>2009</v>
      </c>
    </row>
    <row r="43" spans="3:6" ht="12.75" customHeight="1">
      <c r="C43">
        <v>2</v>
      </c>
      <c r="D43">
        <v>2</v>
      </c>
      <c r="E43">
        <v>2010</v>
      </c>
    </row>
    <row r="44" spans="3:6" ht="12.75" customHeight="1">
      <c r="C44">
        <v>3</v>
      </c>
      <c r="D44">
        <v>3</v>
      </c>
      <c r="E44">
        <v>2011</v>
      </c>
    </row>
    <row r="45" spans="3:6" ht="12.75" customHeight="1">
      <c r="C45">
        <v>4</v>
      </c>
      <c r="D45">
        <v>4</v>
      </c>
      <c r="E45">
        <v>2012</v>
      </c>
    </row>
    <row r="46" spans="3:6" ht="12.75" customHeight="1">
      <c r="C46">
        <v>5</v>
      </c>
      <c r="D46">
        <v>5</v>
      </c>
      <c r="E46">
        <v>2013</v>
      </c>
    </row>
    <row r="47" spans="3:6" ht="12.75" customHeight="1">
      <c r="C47">
        <v>6</v>
      </c>
      <c r="D47">
        <v>6</v>
      </c>
      <c r="E47">
        <v>2014</v>
      </c>
    </row>
    <row r="48" spans="3:6" ht="12.75" customHeight="1">
      <c r="C48">
        <v>7</v>
      </c>
      <c r="D48">
        <v>7</v>
      </c>
      <c r="E48">
        <v>2015</v>
      </c>
    </row>
    <row r="49" spans="3:11" ht="12.75" customHeight="1">
      <c r="C49">
        <v>8</v>
      </c>
      <c r="D49">
        <v>8</v>
      </c>
      <c r="E49">
        <v>2016</v>
      </c>
    </row>
    <row r="50" spans="3:11" ht="12.75" customHeight="1">
      <c r="C50">
        <v>9</v>
      </c>
      <c r="D50">
        <v>9</v>
      </c>
      <c r="E50">
        <v>2017</v>
      </c>
    </row>
    <row r="51" spans="3:11" ht="12.75" customHeight="1">
      <c r="C51">
        <v>10</v>
      </c>
      <c r="D51">
        <v>10</v>
      </c>
      <c r="E51">
        <v>2018</v>
      </c>
    </row>
    <row r="52" spans="3:11" ht="12.75" customHeight="1">
      <c r="C52">
        <v>11</v>
      </c>
      <c r="D52">
        <v>11</v>
      </c>
      <c r="E52">
        <v>2019</v>
      </c>
    </row>
    <row r="53" spans="3:11" ht="12.75" customHeight="1">
      <c r="C53">
        <v>12</v>
      </c>
      <c r="D53">
        <v>12</v>
      </c>
      <c r="E53">
        <v>2020</v>
      </c>
    </row>
    <row r="54" spans="3:11" ht="12.75" customHeight="1">
      <c r="C54">
        <v>13</v>
      </c>
      <c r="E54">
        <v>2021</v>
      </c>
    </row>
    <row r="55" spans="3:11" ht="12.75" customHeight="1">
      <c r="C55">
        <v>14</v>
      </c>
      <c r="E55">
        <v>2022</v>
      </c>
    </row>
    <row r="56" spans="3:11" ht="12.75" customHeight="1">
      <c r="C56">
        <v>15</v>
      </c>
      <c r="E56">
        <v>2023</v>
      </c>
    </row>
    <row r="57" spans="3:11" ht="12.75" customHeight="1">
      <c r="C57">
        <v>16</v>
      </c>
      <c r="E57">
        <v>2024</v>
      </c>
    </row>
    <row r="58" spans="3:11" ht="12.75" customHeight="1">
      <c r="C58">
        <v>17</v>
      </c>
      <c r="E58">
        <v>2025</v>
      </c>
    </row>
    <row r="59" spans="3:11" ht="12.75" customHeight="1">
      <c r="C59">
        <v>18</v>
      </c>
      <c r="E59">
        <v>2026</v>
      </c>
    </row>
    <row r="60" spans="3:11" ht="12.75" customHeight="1">
      <c r="C60">
        <v>19</v>
      </c>
      <c r="E60">
        <v>2027</v>
      </c>
    </row>
    <row r="61" spans="3:11" ht="12.75" customHeight="1">
      <c r="C61">
        <v>20</v>
      </c>
      <c r="E61">
        <v>2028</v>
      </c>
    </row>
    <row r="62" spans="3:11" ht="12.75" customHeight="1">
      <c r="C62">
        <v>21</v>
      </c>
      <c r="E62">
        <v>2029</v>
      </c>
    </row>
    <row r="63" spans="3:11" ht="12.75" customHeight="1">
      <c r="C63">
        <v>22</v>
      </c>
      <c r="E63">
        <v>2030</v>
      </c>
    </row>
    <row r="64" spans="3:11" ht="132" customHeight="1">
      <c r="C64">
        <v>23</v>
      </c>
      <c r="K64" s="12" t="s">
        <v>764</v>
      </c>
    </row>
    <row r="65" spans="3:11" ht="12.75" customHeight="1">
      <c r="C65">
        <v>24</v>
      </c>
    </row>
    <row r="66" spans="3:11" ht="12.75" customHeight="1">
      <c r="C66">
        <v>25</v>
      </c>
    </row>
    <row r="67" spans="3:11" ht="12.75" customHeight="1">
      <c r="C67">
        <v>26</v>
      </c>
    </row>
    <row r="68" spans="3:11" ht="12.75" customHeight="1">
      <c r="C68">
        <v>27</v>
      </c>
    </row>
    <row r="69" spans="3:11" ht="12.75" customHeight="1">
      <c r="C69">
        <v>28</v>
      </c>
    </row>
    <row r="70" spans="3:11" ht="12.75" customHeight="1">
      <c r="C70">
        <v>29</v>
      </c>
    </row>
    <row r="71" spans="3:11" ht="12.75" customHeight="1">
      <c r="C71">
        <v>30</v>
      </c>
    </row>
    <row r="72" spans="3:11" ht="12.75" customHeight="1">
      <c r="C72">
        <v>31</v>
      </c>
    </row>
    <row r="74" spans="3:11" ht="15">
      <c r="K74" s="13"/>
    </row>
  </sheetData>
  <mergeCells count="1">
    <mergeCell ref="C32:D32"/>
  </mergeCells>
  <pageMargins left="0.75" right="0.75" top="1" bottom="1" header="0.511811023622047" footer="0.511811023622047"/>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1"/>
  <sheetViews>
    <sheetView topLeftCell="D1" workbookViewId="0">
      <selection activeCell="E8" sqref="E8"/>
    </sheetView>
  </sheetViews>
  <sheetFormatPr baseColWidth="10" defaultColWidth="49.28515625" defaultRowHeight="12.75" customHeight="1"/>
  <cols>
    <col min="1" max="1" width="16.140625" customWidth="1"/>
  </cols>
  <sheetData>
    <row r="1" spans="1:6">
      <c r="A1" s="1" t="s">
        <v>168</v>
      </c>
      <c r="B1" s="1" t="s">
        <v>169</v>
      </c>
      <c r="C1" s="1" t="s">
        <v>765</v>
      </c>
      <c r="D1" s="1" t="s">
        <v>766</v>
      </c>
      <c r="E1" s="1" t="s">
        <v>767</v>
      </c>
      <c r="F1" s="1" t="s">
        <v>768</v>
      </c>
    </row>
    <row r="2" spans="1:6" ht="38.25">
      <c r="A2" s="2" t="s">
        <v>170</v>
      </c>
      <c r="B2" s="2" t="s">
        <v>779</v>
      </c>
      <c r="C2" s="2" t="s">
        <v>780</v>
      </c>
      <c r="D2" s="2" t="s">
        <v>781</v>
      </c>
      <c r="E2" s="2" t="s">
        <v>782</v>
      </c>
      <c r="F2" s="2" t="s">
        <v>783</v>
      </c>
    </row>
    <row r="3" spans="1:6" ht="38.25">
      <c r="A3" s="2" t="s">
        <v>170</v>
      </c>
      <c r="B3" s="2" t="s">
        <v>774</v>
      </c>
      <c r="C3" s="2" t="s">
        <v>775</v>
      </c>
      <c r="D3" s="2" t="s">
        <v>776</v>
      </c>
      <c r="E3" s="2" t="s">
        <v>777</v>
      </c>
      <c r="F3" s="2" t="s">
        <v>778</v>
      </c>
    </row>
    <row r="4" spans="1:6" ht="51">
      <c r="A4" s="2" t="s">
        <v>170</v>
      </c>
      <c r="B4" s="2" t="s">
        <v>769</v>
      </c>
      <c r="C4" s="2" t="s">
        <v>770</v>
      </c>
      <c r="D4" s="2" t="s">
        <v>771</v>
      </c>
      <c r="E4" s="2" t="s">
        <v>772</v>
      </c>
      <c r="F4" s="2" t="s">
        <v>773</v>
      </c>
    </row>
    <row r="5" spans="1:6" ht="38.25">
      <c r="A5" s="2" t="s">
        <v>171</v>
      </c>
      <c r="B5" s="2" t="s">
        <v>784</v>
      </c>
      <c r="C5" s="2" t="s">
        <v>785</v>
      </c>
      <c r="D5" s="2" t="s">
        <v>786</v>
      </c>
      <c r="E5" s="2" t="s">
        <v>787</v>
      </c>
      <c r="F5" s="2" t="s">
        <v>788</v>
      </c>
    </row>
    <row r="6" spans="1:6" ht="38.25">
      <c r="A6" s="2" t="s">
        <v>171</v>
      </c>
      <c r="B6" s="2" t="s">
        <v>789</v>
      </c>
      <c r="C6" s="2" t="s">
        <v>790</v>
      </c>
      <c r="D6" s="2" t="s">
        <v>791</v>
      </c>
      <c r="E6" s="2" t="s">
        <v>792</v>
      </c>
      <c r="F6" s="2" t="s">
        <v>793</v>
      </c>
    </row>
    <row r="7" spans="1:6" ht="51">
      <c r="A7" s="2" t="s">
        <v>171</v>
      </c>
      <c r="B7" s="2" t="s">
        <v>794</v>
      </c>
      <c r="C7" s="2" t="s">
        <v>795</v>
      </c>
      <c r="D7" s="2" t="s">
        <v>796</v>
      </c>
      <c r="E7" s="2" t="s">
        <v>797</v>
      </c>
      <c r="F7" s="2" t="s">
        <v>798</v>
      </c>
    </row>
    <row r="8" spans="1:6" ht="38.25">
      <c r="A8" s="2" t="s">
        <v>799</v>
      </c>
      <c r="B8" s="2" t="s">
        <v>800</v>
      </c>
      <c r="C8" s="2" t="s">
        <v>801</v>
      </c>
      <c r="D8" s="2" t="s">
        <v>802</v>
      </c>
      <c r="E8" s="2" t="s">
        <v>803</v>
      </c>
      <c r="F8" s="2" t="s">
        <v>804</v>
      </c>
    </row>
    <row r="9" spans="1:6" ht="38.25">
      <c r="A9" s="2" t="s">
        <v>799</v>
      </c>
      <c r="B9" s="2" t="s">
        <v>805</v>
      </c>
      <c r="C9" s="2" t="s">
        <v>806</v>
      </c>
      <c r="D9" s="2" t="s">
        <v>925</v>
      </c>
      <c r="E9" s="2" t="s">
        <v>807</v>
      </c>
      <c r="F9" s="2" t="s">
        <v>808</v>
      </c>
    </row>
    <row r="10" spans="1:6" ht="38.25">
      <c r="A10" s="2" t="s">
        <v>799</v>
      </c>
      <c r="B10" s="2" t="s">
        <v>809</v>
      </c>
      <c r="C10" s="2" t="s">
        <v>810</v>
      </c>
      <c r="D10" s="2" t="s">
        <v>811</v>
      </c>
      <c r="E10" s="2" t="s">
        <v>812</v>
      </c>
      <c r="F10" s="2" t="s">
        <v>813</v>
      </c>
    </row>
    <row r="11" spans="1:6" ht="38.25">
      <c r="A11" s="2" t="s">
        <v>173</v>
      </c>
      <c r="B11" s="2" t="s">
        <v>814</v>
      </c>
      <c r="C11" s="2" t="s">
        <v>815</v>
      </c>
      <c r="D11" s="2" t="s">
        <v>816</v>
      </c>
      <c r="E11" s="2" t="s">
        <v>817</v>
      </c>
      <c r="F11" s="2" t="s">
        <v>818</v>
      </c>
    </row>
    <row r="12" spans="1:6" ht="38.25">
      <c r="A12" s="2" t="s">
        <v>173</v>
      </c>
      <c r="B12" s="2" t="s">
        <v>819</v>
      </c>
      <c r="C12" s="2" t="s">
        <v>820</v>
      </c>
      <c r="D12" s="2" t="s">
        <v>821</v>
      </c>
      <c r="E12" s="2" t="s">
        <v>822</v>
      </c>
      <c r="F12" s="2" t="s">
        <v>823</v>
      </c>
    </row>
    <row r="13" spans="1:6" ht="38.25">
      <c r="A13" s="2" t="s">
        <v>173</v>
      </c>
      <c r="B13" s="2" t="s">
        <v>927</v>
      </c>
      <c r="C13" s="2" t="s">
        <v>926</v>
      </c>
      <c r="D13" s="2" t="s">
        <v>824</v>
      </c>
      <c r="E13" s="2" t="s">
        <v>825</v>
      </c>
      <c r="F13" s="2" t="s">
        <v>826</v>
      </c>
    </row>
    <row r="14" spans="1:6" ht="38.25">
      <c r="A14" s="2" t="s">
        <v>175</v>
      </c>
      <c r="B14" s="2" t="s">
        <v>827</v>
      </c>
      <c r="C14" s="2" t="s">
        <v>928</v>
      </c>
      <c r="D14" s="2" t="s">
        <v>929</v>
      </c>
      <c r="E14" s="2" t="s">
        <v>828</v>
      </c>
      <c r="F14" s="2" t="s">
        <v>829</v>
      </c>
    </row>
    <row r="15" spans="1:6" ht="25.5">
      <c r="A15" s="2" t="s">
        <v>175</v>
      </c>
      <c r="B15" s="2" t="s">
        <v>830</v>
      </c>
      <c r="C15" s="2" t="s">
        <v>831</v>
      </c>
      <c r="D15" s="2" t="s">
        <v>832</v>
      </c>
      <c r="E15" s="2" t="s">
        <v>833</v>
      </c>
      <c r="F15" s="2" t="s">
        <v>834</v>
      </c>
    </row>
    <row r="16" spans="1:6" ht="38.25">
      <c r="A16" s="2" t="s">
        <v>175</v>
      </c>
      <c r="B16" s="2" t="s">
        <v>930</v>
      </c>
      <c r="C16" s="2" t="s">
        <v>835</v>
      </c>
      <c r="D16" s="2" t="s">
        <v>836</v>
      </c>
      <c r="E16" s="2" t="s">
        <v>837</v>
      </c>
      <c r="F16" s="2" t="s">
        <v>838</v>
      </c>
    </row>
    <row r="17" spans="1:6" ht="63.75">
      <c r="A17" s="2" t="s">
        <v>179</v>
      </c>
      <c r="B17" s="2" t="s">
        <v>839</v>
      </c>
      <c r="C17" s="2" t="s">
        <v>840</v>
      </c>
      <c r="D17" s="2" t="s">
        <v>841</v>
      </c>
      <c r="E17" s="2" t="s">
        <v>842</v>
      </c>
      <c r="F17" s="2" t="s">
        <v>843</v>
      </c>
    </row>
    <row r="18" spans="1:6" ht="51">
      <c r="A18" s="2" t="s">
        <v>179</v>
      </c>
      <c r="B18" s="2" t="s">
        <v>844</v>
      </c>
      <c r="C18" s="2" t="s">
        <v>845</v>
      </c>
      <c r="D18" s="2" t="s">
        <v>846</v>
      </c>
      <c r="E18" s="2" t="s">
        <v>847</v>
      </c>
      <c r="F18" s="2" t="s">
        <v>848</v>
      </c>
    </row>
    <row r="19" spans="1:6" ht="51">
      <c r="A19" s="2" t="s">
        <v>179</v>
      </c>
      <c r="B19" s="2" t="s">
        <v>849</v>
      </c>
      <c r="C19" s="2" t="s">
        <v>850</v>
      </c>
      <c r="D19" s="2" t="s">
        <v>851</v>
      </c>
      <c r="E19" s="2" t="s">
        <v>852</v>
      </c>
      <c r="F19" s="2" t="s">
        <v>853</v>
      </c>
    </row>
    <row r="20" spans="1:6" ht="38.25">
      <c r="A20" s="2" t="s">
        <v>181</v>
      </c>
      <c r="B20" s="2" t="s">
        <v>854</v>
      </c>
      <c r="C20" s="2" t="s">
        <v>855</v>
      </c>
      <c r="D20" s="2" t="s">
        <v>856</v>
      </c>
      <c r="E20" s="2" t="s">
        <v>857</v>
      </c>
      <c r="F20" s="2" t="s">
        <v>858</v>
      </c>
    </row>
    <row r="21" spans="1:6" ht="38.25">
      <c r="A21" s="2" t="s">
        <v>181</v>
      </c>
      <c r="B21" s="2" t="s">
        <v>859</v>
      </c>
      <c r="C21" s="2" t="s">
        <v>860</v>
      </c>
      <c r="D21" s="2" t="s">
        <v>861</v>
      </c>
      <c r="E21" s="2" t="s">
        <v>862</v>
      </c>
      <c r="F21" s="2" t="s">
        <v>863</v>
      </c>
    </row>
    <row r="22" spans="1:6" ht="38.25">
      <c r="A22" s="2" t="s">
        <v>181</v>
      </c>
      <c r="B22" s="2" t="s">
        <v>864</v>
      </c>
      <c r="C22" s="2" t="s">
        <v>865</v>
      </c>
      <c r="D22" s="2" t="s">
        <v>866</v>
      </c>
      <c r="E22" s="2" t="s">
        <v>867</v>
      </c>
      <c r="F22" s="2" t="s">
        <v>868</v>
      </c>
    </row>
    <row r="23" spans="1:6" ht="51">
      <c r="A23" s="2" t="s">
        <v>182</v>
      </c>
      <c r="B23" s="2" t="s">
        <v>869</v>
      </c>
      <c r="C23" s="2" t="s">
        <v>870</v>
      </c>
      <c r="D23" s="2" t="s">
        <v>871</v>
      </c>
      <c r="E23" s="2" t="s">
        <v>872</v>
      </c>
      <c r="F23" s="2" t="s">
        <v>873</v>
      </c>
    </row>
    <row r="24" spans="1:6" ht="38.25">
      <c r="A24" s="2" t="s">
        <v>182</v>
      </c>
      <c r="B24" s="2" t="s">
        <v>874</v>
      </c>
      <c r="C24" s="2" t="s">
        <v>875</v>
      </c>
      <c r="D24" s="2" t="s">
        <v>876</v>
      </c>
      <c r="E24" s="2" t="s">
        <v>877</v>
      </c>
      <c r="F24" s="2" t="s">
        <v>878</v>
      </c>
    </row>
    <row r="25" spans="1:6" ht="51">
      <c r="A25" s="2" t="s">
        <v>182</v>
      </c>
      <c r="B25" s="2" t="s">
        <v>879</v>
      </c>
      <c r="C25" s="2" t="s">
        <v>880</v>
      </c>
      <c r="D25" s="2" t="s">
        <v>881</v>
      </c>
      <c r="E25" s="2" t="s">
        <v>882</v>
      </c>
      <c r="F25" s="2" t="s">
        <v>883</v>
      </c>
    </row>
    <row r="26" spans="1:6" ht="38.25">
      <c r="A26" s="2" t="s">
        <v>184</v>
      </c>
      <c r="B26" s="2" t="s">
        <v>884</v>
      </c>
      <c r="C26" s="2" t="s">
        <v>885</v>
      </c>
      <c r="D26" s="2" t="s">
        <v>886</v>
      </c>
      <c r="E26" s="2" t="s">
        <v>887</v>
      </c>
      <c r="F26" s="2" t="s">
        <v>888</v>
      </c>
    </row>
    <row r="27" spans="1:6" ht="25.5">
      <c r="A27" s="2" t="s">
        <v>184</v>
      </c>
      <c r="B27" s="2" t="s">
        <v>889</v>
      </c>
      <c r="C27" s="2" t="s">
        <v>890</v>
      </c>
      <c r="D27" s="2" t="s">
        <v>891</v>
      </c>
      <c r="E27" s="2" t="s">
        <v>892</v>
      </c>
      <c r="F27" s="2" t="s">
        <v>893</v>
      </c>
    </row>
    <row r="28" spans="1:6" ht="51">
      <c r="A28" s="2" t="s">
        <v>184</v>
      </c>
      <c r="B28" s="2" t="s">
        <v>918</v>
      </c>
      <c r="C28" s="2" t="s">
        <v>919</v>
      </c>
      <c r="D28" s="2" t="s">
        <v>920</v>
      </c>
      <c r="E28" s="2" t="s">
        <v>921</v>
      </c>
      <c r="F28" s="2" t="s">
        <v>922</v>
      </c>
    </row>
    <row r="29" spans="1:6" ht="51">
      <c r="A29" s="2" t="s">
        <v>186</v>
      </c>
      <c r="B29" s="2" t="s">
        <v>72</v>
      </c>
      <c r="C29" s="2" t="s">
        <v>894</v>
      </c>
      <c r="D29" s="2" t="s">
        <v>895</v>
      </c>
      <c r="E29" s="2" t="s">
        <v>896</v>
      </c>
      <c r="F29" s="2" t="s">
        <v>897</v>
      </c>
    </row>
    <row r="30" spans="1:6" ht="51">
      <c r="A30" s="2" t="s">
        <v>186</v>
      </c>
      <c r="B30" s="2" t="s">
        <v>74</v>
      </c>
      <c r="C30" s="2" t="s">
        <v>898</v>
      </c>
      <c r="D30" s="2" t="s">
        <v>899</v>
      </c>
      <c r="E30" s="2" t="s">
        <v>900</v>
      </c>
      <c r="F30" s="2" t="s">
        <v>901</v>
      </c>
    </row>
    <row r="31" spans="1:6" ht="51">
      <c r="A31" s="2" t="s">
        <v>186</v>
      </c>
      <c r="B31" s="2" t="s">
        <v>76</v>
      </c>
      <c r="C31" s="2" t="s">
        <v>931</v>
      </c>
      <c r="D31" s="2" t="s">
        <v>902</v>
      </c>
      <c r="E31" s="2" t="s">
        <v>903</v>
      </c>
      <c r="F31" s="2" t="s">
        <v>904</v>
      </c>
    </row>
  </sheetData>
  <pageMargins left="0.78749999999999998" right="0.78749999999999998" top="1.05277777777778" bottom="1.05277777777778" header="0.78749999999999998" footer="0.78749999999999998"/>
  <pageSetup orientation="portrait" horizontalDpi="300" verticalDpi="300"/>
  <headerFooter>
    <oddHeader>&amp;C&amp;"Times New Roman,Normal"&amp;12&amp;A</oddHeader>
    <oddFooter>&amp;C&amp;"Times New Roman,Normal"&amp;12Página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7" master="" otherUserPermission="visible"/>
  <rangeList sheetStid="9" master="" otherUserPermission="visible"/>
  <rangeList sheetStid="2" master="" otherUserPermission="visible"/>
  <rangeList sheetStid="6" master="" otherUserPermission="visible"/>
  <rangeList sheetStid="5" master="" otherUserPermission="visible"/>
  <rangeList sheetStid="4" master="" otherUserPermission="visible"/>
  <rangeList sheetStid="1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63</vt:i4>
      </vt:variant>
    </vt:vector>
  </HeadingPairs>
  <TitlesOfParts>
    <vt:vector size="71" baseType="lpstr">
      <vt:lpstr>Instrumento</vt:lpstr>
      <vt:lpstr>Resultados</vt:lpstr>
      <vt:lpstr>BD_Resultados</vt:lpstr>
      <vt:lpstr>MatrizCruzada</vt:lpstr>
      <vt:lpstr>Mpios+EE</vt:lpstr>
      <vt:lpstr>IE+CE</vt:lpstr>
      <vt:lpstr>Hoja4</vt:lpstr>
      <vt:lpstr>retroalimentacion</vt:lpstr>
      <vt:lpstr>ALBÁN</vt:lpstr>
      <vt:lpstr>ALDANA</vt:lpstr>
      <vt:lpstr>ANCUYA</vt:lpstr>
      <vt:lpstr>ARBOLEDA</vt:lpstr>
      <vt:lpstr>BARBACOAS</vt:lpstr>
      <vt:lpstr>BELÉN</vt:lpstr>
      <vt:lpstr>BUESACO</vt:lpstr>
      <vt:lpstr>CHACHAGÜÍ</vt:lpstr>
      <vt:lpstr>COLÓN</vt:lpstr>
      <vt:lpstr>CONSACÁ</vt:lpstr>
      <vt:lpstr>CÓRDOBA</vt:lpstr>
      <vt:lpstr>CUASPÚD</vt:lpstr>
      <vt:lpstr>CUMBAL</vt:lpstr>
      <vt:lpstr>CUMBITARA</vt:lpstr>
      <vt:lpstr>EL_CHARCO</vt:lpstr>
      <vt:lpstr>EL_CONTADERO</vt:lpstr>
      <vt:lpstr>EL_PEÑOL</vt:lpstr>
      <vt:lpstr>EL_ROSARIO</vt:lpstr>
      <vt:lpstr>EL_TABLÓN_DE_GÓMEZ</vt:lpstr>
      <vt:lpstr>EL_TAMBO</vt:lpstr>
      <vt:lpstr>FRANCISCO_PIZARRO</vt:lpstr>
      <vt:lpstr>FUNES</vt:lpstr>
      <vt:lpstr>GUACHUCAL</vt:lpstr>
      <vt:lpstr>GUAITARILLA</vt:lpstr>
      <vt:lpstr>GUALMATÁN</vt:lpstr>
      <vt:lpstr>ILES</vt:lpstr>
      <vt:lpstr>IMUÉS</vt:lpstr>
      <vt:lpstr>LA_CRUZ</vt:lpstr>
      <vt:lpstr>LA_FLORIDA</vt:lpstr>
      <vt:lpstr>LA_LLANADA</vt:lpstr>
      <vt:lpstr>LA_TOLA</vt:lpstr>
      <vt:lpstr>LA_UNIÓN</vt:lpstr>
      <vt:lpstr>LEIVA</vt:lpstr>
      <vt:lpstr>LINARES</vt:lpstr>
      <vt:lpstr>LOS_ANDES</vt:lpstr>
      <vt:lpstr>MAGÜÍ_PAYÁN</vt:lpstr>
      <vt:lpstr>MALLAMA</vt:lpstr>
      <vt:lpstr>MOSQUERA</vt:lpstr>
      <vt:lpstr>MUNICIPIOS</vt:lpstr>
      <vt:lpstr>NARIÑO</vt:lpstr>
      <vt:lpstr>OLAYA_HERRERA</vt:lpstr>
      <vt:lpstr>OSPINA</vt:lpstr>
      <vt:lpstr>POLICARPA</vt:lpstr>
      <vt:lpstr>POTOSÍ</vt:lpstr>
      <vt:lpstr>PROVIDENCIA</vt:lpstr>
      <vt:lpstr>PUERRES</vt:lpstr>
      <vt:lpstr>PUPIALES</vt:lpstr>
      <vt:lpstr>RESULTADOS</vt:lpstr>
      <vt:lpstr>RICAURTE</vt:lpstr>
      <vt:lpstr>ROBERTO_PAYÁN</vt:lpstr>
      <vt:lpstr>SAMANIEGO</vt:lpstr>
      <vt:lpstr>SAN_BERNARDO</vt:lpstr>
      <vt:lpstr>SAN_LORENZO</vt:lpstr>
      <vt:lpstr>SAN_PABLO</vt:lpstr>
      <vt:lpstr>SAN_PEDRO_DE_CARTAGO</vt:lpstr>
      <vt:lpstr>SANDONÁ</vt:lpstr>
      <vt:lpstr>SANTA_BÁRBARA</vt:lpstr>
      <vt:lpstr>SANTACRUZ</vt:lpstr>
      <vt:lpstr>SAPUYES</vt:lpstr>
      <vt:lpstr>TAMINANGO</vt:lpstr>
      <vt:lpstr>TANGUA</vt:lpstr>
      <vt:lpstr>TÚQUERRES</vt:lpstr>
      <vt:lpstr>YACUANQUER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SONY</dc:creator>
  <cp:keywords/>
  <dc:description/>
  <cp:lastModifiedBy>GIOVANNY ALEXANDER SUAREZ GUERRERO</cp:lastModifiedBy>
  <cp:revision>13</cp:revision>
  <dcterms:created xsi:type="dcterms:W3CDTF">2025-06-12T10:26:00Z</dcterms:created>
  <dcterms:modified xsi:type="dcterms:W3CDTF">2025-08-12T16:42:43Z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BD05DE39D5044E4EB12B41E471AD1FE7_13</vt:lpwstr>
  </property>
  <property fmtid="{D5CDD505-2E9C-101B-9397-08002B2CF9AE}" pid="3" name="KSOProductBuildVer">
    <vt:lpwstr>2058-12.2.0.21936</vt:lpwstr>
  </property>
</Properties>
</file>