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g" ContentType="image/jpe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customXml/itemProps1.xml" ContentType="application/vnd.openxmlformats-officedocument.customXml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docProps/core.xml" ContentType="application/vnd.openxmlformats-package.core-properties+xml"/>
  <Override PartName="/xl/charts/chart9.xml" ContentType="application/vnd.openxmlformats-officedocument.drawingml.chart+xml"/>
  <Override PartName="/xl/charts/chart8.xml" ContentType="application/vnd.openxmlformats-officedocument.drawingml.chart+xml"/>
  <Override PartName="/xl/charts/chart4.xml" ContentType="application/vnd.openxmlformats-officedocument.drawingml.chart+xml"/>
  <Override PartName="/xl/charts/chart7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2"/>
  </bookViews>
  <sheets>
    <sheet name="OCTUBRE 2025" sheetId="1" state="visible" r:id="rId2"/>
    <sheet name="QUEJAS POAIV" sheetId="2" state="visible" r:id="rId3"/>
    <sheet name="TIPO DOCUMENTAL" sheetId="3" state="visible" r:id="rId4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<sst xmlns="http://schemas.openxmlformats.org/spreadsheetml/2006/main" count="150" uniqueCount="150">
  <si>
    <t xml:space="preserve">RAZON SOCIAL</t>
  </si>
  <si>
    <t xml:space="preserve">FECHA ACTUALIZACIÓN</t>
  </si>
  <si>
    <t xml:space="preserve">SECRETARIA DE EDUCACION DE NARIÑO</t>
  </si>
  <si>
    <t>TELEFONO</t>
  </si>
  <si>
    <t>DIRECCION</t>
  </si>
  <si>
    <t xml:space="preserve">PÁGINA  WEB</t>
  </si>
  <si>
    <t xml:space="preserve">(2) 7333737</t>
  </si>
  <si>
    <t xml:space="preserve">Carrera 42 B No. 18 A 85 Pandiaco</t>
  </si>
  <si>
    <t>www.sednarino.gov.co</t>
  </si>
  <si>
    <t xml:space="preserve">NOMBRE SECRETARIO(A) DE EDUCACION</t>
  </si>
  <si>
    <t xml:space="preserve">CORREO ELECTRONICO</t>
  </si>
  <si>
    <t xml:space="preserve">TELEFONO DIRECTO Y CELULAR</t>
  </si>
  <si>
    <t xml:space="preserve">ADRIAN ALEXANDER ZEBALLOSF CUATHIN</t>
  </si>
  <si>
    <t xml:space="preserve">adrianzeballosf@narino.gov.co; adrian.zeballosf@sednarino.gov.co</t>
  </si>
  <si>
    <t xml:space="preserve">7333737 -  3177539793</t>
  </si>
  <si>
    <t xml:space="preserve">NOMBRE:  GESTION ORGANIZACIONAL</t>
  </si>
  <si>
    <t xml:space="preserve">LUIS IGNACIO DELGADO</t>
  </si>
  <si>
    <t>gestionorganizacional@narino.gov.co</t>
  </si>
  <si>
    <t xml:space="preserve">7333737 ext. 262 - 312 2246220</t>
  </si>
  <si>
    <t xml:space="preserve">NOMBRE  DEL LÍDER SAC</t>
  </si>
  <si>
    <t xml:space="preserve">                 RUTH MELVI GORDILLO HERNANDEZ</t>
  </si>
  <si>
    <t xml:space="preserve"> ruthgordillo@narino.gov.co - ruth20080408@gmail.com</t>
  </si>
  <si>
    <t xml:space="preserve">7333737 ext. 237 - 312-2878634</t>
  </si>
  <si>
    <t xml:space="preserve">INFORMACION DE USUARIOS</t>
  </si>
  <si>
    <t xml:space="preserve"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</si>
  <si>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</si>
  <si>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</si>
  <si>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</si>
  <si>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</si>
  <si>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</si>
  <si>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</si>
  <si>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</si>
  <si>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</si>
  <si>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</si>
  <si>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</si>
  <si>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</si>
  <si>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</si>
  <si>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</si>
  <si>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</si>
  <si>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</si>
  <si>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</si>
  <si>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</si>
  <si>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</si>
  <si>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</si>
  <si>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</si>
  <si>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 xml:space="preserve">TIPO CONTRATO</t>
  </si>
  <si>
    <t xml:space="preserve">NOMBRE DEL USUARIO</t>
  </si>
  <si>
    <t xml:space="preserve">TERMINACIÓN  CONTRATO</t>
  </si>
  <si>
    <t xml:space="preserve">DATOS CONTACTO</t>
  </si>
  <si>
    <t>Planta.</t>
  </si>
  <si>
    <t>Prov.</t>
  </si>
  <si>
    <t>AÑO</t>
  </si>
  <si>
    <t>MES</t>
  </si>
  <si>
    <t>LÍDER</t>
  </si>
  <si>
    <t xml:space="preserve">PROFESIONAL UNIVERSITARIO</t>
  </si>
  <si>
    <t>X</t>
  </si>
  <si>
    <t xml:space="preserve">RUTH MELVY GORDILLO</t>
  </si>
  <si>
    <t xml:space="preserve">7333737 ext. 223 - 312-2878634</t>
  </si>
  <si>
    <t>ruthgordillo@narino.gov.co</t>
  </si>
  <si>
    <t>ADM</t>
  </si>
  <si>
    <t>OPE</t>
  </si>
  <si>
    <t xml:space="preserve">TÉCNICO OPERATIVO</t>
  </si>
  <si>
    <t xml:space="preserve">ALBA NELLY CALDERON MELO</t>
  </si>
  <si>
    <t xml:space="preserve">7333737 ext 272 3136609211</t>
  </si>
  <si>
    <t>a.calderon@sednarino.gov.co</t>
  </si>
  <si>
    <t xml:space="preserve">JAIME ANTONIO RODRIGUEZ ORTEGA</t>
  </si>
  <si>
    <t xml:space="preserve">7333737 ext. 272  3165455843</t>
  </si>
  <si>
    <t>jrodriguez@sednarino.gov.co</t>
  </si>
  <si>
    <t xml:space="preserve">YOLANDA MARIVEL TRUJILLO CAICEDO</t>
  </si>
  <si>
    <t xml:space="preserve">7333737 ext. 272  3013770983</t>
  </si>
  <si>
    <t>ytrujillo@sednarino.gov.co</t>
  </si>
  <si>
    <t xml:space="preserve">VICTOR VIVEROS  ALARCON</t>
  </si>
  <si>
    <t xml:space="preserve">7333737 ext. 272  3217763224</t>
  </si>
  <si>
    <t>victorviveros599@gmail.com</t>
  </si>
  <si>
    <t xml:space="preserve">TECNICO OPERATIVO</t>
  </si>
  <si>
    <t xml:space="preserve">CAMILA YISSET CABRERA ARELLANO</t>
  </si>
  <si>
    <t xml:space="preserve">7333737 ext 272  3136836601</t>
  </si>
  <si>
    <t>camila.cabrera@sednarino.gov.co</t>
  </si>
  <si>
    <t xml:space="preserve"> PUESTO RANKING</t>
  </si>
  <si>
    <t>LUGAR</t>
  </si>
  <si>
    <t xml:space="preserve">No. PQR RADICADOS</t>
  </si>
  <si>
    <t>No.</t>
  </si>
  <si>
    <t xml:space="preserve">PROMEDIO PQR RADICADO POR MES</t>
  </si>
  <si>
    <t xml:space="preserve">PROMEDIO PQR RADICADO POR DIA</t>
  </si>
  <si>
    <t xml:space="preserve">OPORTUNIDAD EN LA RESPUESTA</t>
  </si>
  <si>
    <t xml:space="preserve">No. PQR VENCIDOS</t>
  </si>
  <si>
    <t xml:space="preserve">No. PQR RADICADOS VÍA WEB</t>
  </si>
  <si>
    <t xml:space="preserve">% POR MES</t>
  </si>
  <si>
    <t xml:space="preserve">No. DERECHOS DE PETICIÓN RADICADOS POR MES</t>
  </si>
  <si>
    <t xml:space="preserve">PQR RADICADOS POR  TIPO DE REQUERIMIENTO  MES A MES</t>
  </si>
  <si>
    <t xml:space="preserve"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</si>
  <si>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</si>
  <si>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</si>
  <si>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</si>
  <si>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</si>
  <si>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</si>
  <si>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</si>
  <si>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</si>
  <si>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</si>
  <si>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</si>
  <si>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</si>
  <si>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</si>
  <si>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 xml:space="preserve">TOTAL PQR RADICADOS  POR  TIPO DE REQUERIMIENTO A LA FECHA</t>
  </si>
  <si>
    <t>DEPENDENCIA</t>
  </si>
  <si>
    <t xml:space="preserve">NÚMERO DE PQR RADICADOS POR DEPENDENCIA MES A MES</t>
  </si>
  <si>
    <t xml:space="preserve">ADMINISTRATIVA Y FINANCIERA</t>
  </si>
  <si>
    <t xml:space="preserve">ARCHIVO, CORRESPONDENCIA Y HOJAS DE VIDA</t>
  </si>
  <si>
    <t xml:space="preserve">ASUNTOS LEGALES</t>
  </si>
  <si>
    <t xml:space="preserve">ATENCIÓN AL CIUDADANO</t>
  </si>
  <si>
    <t xml:space="preserve">CALIDAD EDUCATIVA</t>
  </si>
  <si>
    <t>COMUNICACIONES</t>
  </si>
  <si>
    <t xml:space="preserve">PLANEACION Y COBERTURA</t>
  </si>
  <si>
    <t>CONSTANCIAS</t>
  </si>
  <si>
    <t>CONTABILIDAD</t>
  </si>
  <si>
    <t>DESPACHO</t>
  </si>
  <si>
    <t>ESCALAFON</t>
  </si>
  <si>
    <t xml:space="preserve">GESTION ADMINISTRATIVA</t>
  </si>
  <si>
    <t xml:space="preserve">GESTION ORGANIZACIONAL</t>
  </si>
  <si>
    <t xml:space="preserve">INSPECCION Y VIGILANCIA</t>
  </si>
  <si>
    <t>NOMINA</t>
  </si>
  <si>
    <t>PLANEACIÓN</t>
  </si>
  <si>
    <t xml:space="preserve">PRESTACIONES SOCIALES</t>
  </si>
  <si>
    <t>PRESUPUESTO</t>
  </si>
  <si>
    <t xml:space="preserve">RECURSOS HUMANOS</t>
  </si>
  <si>
    <t>SISTEMAS</t>
  </si>
  <si>
    <t>TESORERIA</t>
  </si>
  <si>
    <t xml:space="preserve">TOTAL NÚMERO DE PQR RADICADOS POR DEPENDENCIA  A LA FECHA</t>
  </si>
  <si>
    <t xml:space="preserve">PORCENTAJE DE RESPUESTA DE PQR RADICADOS POR DEPENDENCIA MES A MES</t>
  </si>
  <si>
    <t xml:space="preserve">ARCHIVO, CORRESPONDENCIAY HOJAS DE VIDA</t>
  </si>
  <si>
    <t>,</t>
  </si>
  <si>
    <t xml:space="preserve">* NA= No Tiene PQR radicados en el mes</t>
  </si>
  <si>
    <t xml:space="preserve">PQR RADICADOS POR  CANAL  MES A MES</t>
  </si>
  <si>
    <t>CANAL</t>
  </si>
  <si>
    <t>PERSONAL</t>
  </si>
  <si>
    <t>WEB</t>
  </si>
  <si>
    <t>CETIL</t>
  </si>
  <si>
    <t>FAX</t>
  </si>
  <si>
    <t>TELEFONICO</t>
  </si>
  <si>
    <t xml:space="preserve">CORREO CERTIFICADO</t>
  </si>
  <si>
    <t xml:space="preserve">TOTAL PQR RADICADOS POR CANAL A LA FECHA</t>
  </si>
  <si>
    <t xml:space="preserve">QUEJAS RADICADOS</t>
  </si>
  <si>
    <t>%</t>
  </si>
  <si>
    <t xml:space="preserve">TOTAL  REQUERIMIENTO</t>
  </si>
  <si>
    <t>META</t>
  </si>
  <si>
    <t xml:space="preserve">TOTAL QUEJAS</t>
  </si>
  <si>
    <t xml:space="preserve">TOTAL QUEJAS POAIV</t>
  </si>
  <si>
    <t xml:space="preserve">TIPO DOCUMENTAL</t>
  </si>
  <si>
    <t xml:space="preserve">PROCESOS JUDICIALES Y TUTELAS</t>
  </si>
  <si>
    <t xml:space="preserve">ENTES DE CONTROL</t>
  </si>
  <si>
    <t xml:space="preserve">DERECHOS DE PETICION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</si>
</sst>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7">
    <numFmt numFmtId="164" formatCode="_ * #,##0.00_ ;_ * \-#,##0.00_ ;_ * &quot;-&quot;??_ ;_ @_ "/>
    <numFmt numFmtId="165" formatCode="_(&quot;$&quot;* #,##0.00_);_(&quot;$&quot;* \(#,##0.00\);_(&quot;$&quot;* &quot;-&quot;??_);_(@_)"/>
    <numFmt numFmtId="166" formatCode="_ * #,##0_ ;_ * \-#,##0_ ;_ * &quot;-&quot;_ ;_ @_ "/>
    <numFmt numFmtId="167" formatCode="_(&quot;$&quot;* #,##0_);_(&quot;$&quot;* \(#,##0\);_(&quot;$&quot;* &quot;-&quot;_);_(@_)"/>
    <numFmt numFmtId="168" formatCode="_(* #,##0.00_);_(* \(#,##0.00\);_(* &quot;-&quot;??_);_(@_)"/>
    <numFmt numFmtId="169" formatCode="_(&quot;$&quot;\ * #,##0.00_);_(&quot;$&quot;\ * \(#,##0.00\);_(&quot;$&quot;\ * &quot;-&quot;??_);_(@_)"/>
    <numFmt numFmtId="170" formatCode="_ &quot;$&quot;\ * #,##0.00_ ;_ &quot;$&quot;\ * \-#,##0.00_ ;_ &quot;$&quot;\ * &quot;-&quot;??_ ;_ @_ "/>
  </numFmts>
  <fonts count="45">
    <font>
      <sz val="10.000000"/>
      <color theme="1"/>
      <name val="Arial"/>
    </font>
    <font>
      <sz val="11.000000"/>
      <color theme="1"/>
      <name val="Calibri"/>
      <scheme val="minor"/>
    </font>
    <font>
      <u/>
      <sz val="10.000000"/>
      <color indexed="4"/>
      <name val="Arial"/>
    </font>
    <font>
      <u/>
      <sz val="11.000000"/>
      <color indexed="20"/>
      <name val="Calibri"/>
      <scheme val="minor"/>
    </font>
    <font>
      <sz val="11.000000"/>
      <color indexed="2"/>
      <name val="Calibri"/>
      <scheme val="minor"/>
    </font>
    <font>
      <b/>
      <sz val="18.000000"/>
      <color theme="3"/>
      <name val="Calibri"/>
      <scheme val="minor"/>
    </font>
    <font>
      <i/>
      <sz val="11.000000"/>
      <color rgb="FF7F7F7F"/>
      <name val="Calibri"/>
      <scheme val="minor"/>
    </font>
    <font>
      <b/>
      <sz val="15.000000"/>
      <color theme="3"/>
      <name val="Calibri"/>
      <scheme val="minor"/>
    </font>
    <font>
      <b/>
      <sz val="13.000000"/>
      <color theme="3"/>
      <name val="Calibri"/>
      <scheme val="minor"/>
    </font>
    <font>
      <b/>
      <sz val="11.000000"/>
      <color theme="3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b/>
      <sz val="11.000000"/>
      <color indexed="65"/>
      <name val="Calibri"/>
      <scheme val="minor"/>
    </font>
    <font>
      <sz val="11.000000"/>
      <color rgb="FFFA7D00"/>
      <name val="Calibri"/>
      <scheme val="minor"/>
    </font>
    <font>
      <b/>
      <sz val="11.000000"/>
      <color theme="1"/>
      <name val="Calibri"/>
      <scheme val="minor"/>
    </font>
    <font>
      <sz val="11.000000"/>
      <color rgb="FF006100"/>
      <name val="Calibri"/>
      <scheme val="minor"/>
    </font>
    <font>
      <sz val="11.000000"/>
      <color rgb="FF9C0006"/>
      <name val="Calibri"/>
      <scheme val="minor"/>
    </font>
    <font>
      <sz val="11.000000"/>
      <color rgb="FF9C6500"/>
      <name val="Calibri"/>
      <scheme val="minor"/>
    </font>
    <font>
      <sz val="11.000000"/>
      <color theme="0"/>
      <name val="Calibri"/>
      <scheme val="minor"/>
    </font>
    <font>
      <u/>
      <sz val="12.000000"/>
      <color theme="10"/>
      <name val="Calibri"/>
      <scheme val="minor"/>
    </font>
    <font>
      <u/>
      <sz val="12.000000"/>
      <color theme="11"/>
      <name val="Calibri"/>
      <scheme val="minor"/>
    </font>
    <font>
      <sz val="12.000000"/>
      <color theme="1"/>
      <name val="Calibri"/>
      <scheme val="minor"/>
    </font>
    <font>
      <b/>
      <sz val="14.000000"/>
      <name val="Arial"/>
    </font>
    <font>
      <b/>
      <sz val="10.000000"/>
      <name val="Arial"/>
    </font>
    <font>
      <b/>
      <sz val="8.000000"/>
      <name val="Arial"/>
    </font>
    <font>
      <sz val="6.000000"/>
      <name val="Arial"/>
    </font>
    <font>
      <b/>
      <sz val="10.000000"/>
      <color theme="1"/>
      <name val="Arial"/>
    </font>
    <font>
      <sz val="8.000000"/>
      <name val="Arial"/>
    </font>
    <font>
      <u/>
      <sz val="10.000000"/>
      <color theme="1"/>
      <name val="Arial"/>
    </font>
    <font>
      <sz val="8.000000"/>
      <color theme="1"/>
      <name val="Arial"/>
    </font>
    <font>
      <sz val="7.000000"/>
      <name val="Arial"/>
    </font>
    <font>
      <b/>
      <sz val="6.000000"/>
      <name val="Arial"/>
    </font>
    <font>
      <b/>
      <sz val="7.000000"/>
      <name val="Arial"/>
    </font>
    <font>
      <sz val="9.000000"/>
      <name val="Arial"/>
    </font>
    <font>
      <i/>
      <sz val="9.000000"/>
      <name val="Arial"/>
    </font>
    <font>
      <sz val="9.000000"/>
      <color theme="1"/>
      <name val="Arial"/>
    </font>
    <font>
      <i/>
      <sz val="10.000000"/>
      <name val="Arial"/>
    </font>
    <font>
      <b/>
      <sz val="9.000000"/>
      <name val="Arial"/>
    </font>
    <font>
      <b/>
      <sz val="11.000000"/>
      <name val="Arial"/>
    </font>
    <font>
      <sz val="11.000000"/>
      <color indexed="63"/>
      <name val="Arial"/>
    </font>
    <font>
      <b/>
      <sz val="9.000000"/>
      <color theme="1"/>
      <name val="Arial"/>
    </font>
    <font>
      <b/>
      <sz val="11.000000"/>
      <color indexed="63"/>
      <name val="Arial"/>
    </font>
    <font>
      <b/>
      <sz val="11.000000"/>
      <name val="Calibri"/>
    </font>
    <font>
      <sz val="11.000000"/>
      <name val="Calibri"/>
    </font>
  </fonts>
  <fills count="36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4" tint="0.79998168889431398"/>
      </patternFill>
    </fill>
    <fill>
      <patternFill patternType="solid">
        <fgColor theme="4" tint="0.59999389629810496"/>
      </patternFill>
    </fill>
    <fill>
      <patternFill patternType="solid">
        <fgColor theme="4" tint="0.39997558519241899"/>
      </patternFill>
    </fill>
    <fill>
      <patternFill patternType="solid">
        <fgColor theme="5"/>
      </patternFill>
    </fill>
    <fill>
      <patternFill patternType="solid">
        <fgColor theme="5" tint="0.79998168889431398"/>
      </patternFill>
    </fill>
    <fill>
      <patternFill patternType="solid">
        <fgColor theme="5" tint="0.59999389629810496"/>
      </patternFill>
    </fill>
    <fill>
      <patternFill patternType="solid">
        <fgColor theme="5" tint="0.39997558519241899"/>
      </patternFill>
    </fill>
    <fill>
      <patternFill patternType="solid">
        <fgColor theme="6"/>
      </patternFill>
    </fill>
    <fill>
      <patternFill patternType="solid">
        <fgColor theme="6" tint="0.79998168889431398"/>
      </patternFill>
    </fill>
    <fill>
      <patternFill patternType="solid">
        <fgColor theme="6" tint="0.59999389629810496"/>
      </patternFill>
    </fill>
    <fill>
      <patternFill patternType="solid">
        <fgColor theme="6" tint="0.39997558519241899"/>
      </patternFill>
    </fill>
    <fill>
      <patternFill patternType="solid">
        <fgColor theme="7"/>
      </patternFill>
    </fill>
    <fill>
      <patternFill patternType="solid">
        <fgColor theme="7" tint="0.79998168889431398"/>
      </patternFill>
    </fill>
    <fill>
      <patternFill patternType="solid">
        <fgColor theme="7" tint="0.59999389629810496"/>
      </patternFill>
    </fill>
    <fill>
      <patternFill patternType="solid">
        <fgColor theme="7" tint="0.39997558519241899"/>
      </patternFill>
    </fill>
    <fill>
      <patternFill patternType="solid">
        <fgColor theme="8"/>
      </patternFill>
    </fill>
    <fill>
      <patternFill patternType="solid">
        <fgColor theme="8" tint="0.79998168889431398"/>
      </patternFill>
    </fill>
    <fill>
      <patternFill patternType="solid">
        <fgColor theme="8" tint="0.59999389629810496"/>
      </patternFill>
    </fill>
    <fill>
      <patternFill patternType="solid">
        <fgColor theme="8" tint="0.39997558519241899"/>
      </patternFill>
    </fill>
    <fill>
      <patternFill patternType="solid">
        <fgColor theme="9"/>
      </patternFill>
    </fill>
    <fill>
      <patternFill patternType="solid">
        <fgColor theme="9" tint="0.79998168889431398"/>
      </patternFill>
    </fill>
    <fill>
      <patternFill patternType="solid">
        <fgColor theme="9" tint="0.59999389629810496"/>
      </patternFill>
    </fill>
    <fill>
      <patternFill patternType="solid">
        <fgColor theme="9" tint="0.39997558519241899"/>
      </patternFill>
    </fill>
    <fill>
      <patternFill patternType="solid">
        <fgColor theme="0" tint="-0.14999847407452599"/>
      </patternFill>
    </fill>
    <fill>
      <patternFill patternType="solid">
        <fgColor indexed="65"/>
      </patternFill>
    </fill>
    <fill>
      <patternFill patternType="solid">
        <fgColor theme="0" tint="0"/>
        <bgColor theme="0" tint="0"/>
      </patternFill>
    </fill>
  </fills>
  <borders count="85">
    <border>
      <left style="none"/>
      <right style="none"/>
      <top style="none"/>
      <bottom style="none"/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medium">
        <color theme="4"/>
      </bottom>
      <diagonal style="none"/>
    </border>
    <border>
      <left style="none"/>
      <right style="none"/>
      <top style="none"/>
      <bottom style="medium">
        <color theme="4" tint="0.499984740745262"/>
      </bottom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thin">
        <color theme="4"/>
      </top>
      <bottom style="double">
        <color theme="4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none"/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none"/>
      <right style="none"/>
      <top style="medium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thin">
        <color auto="1"/>
      </left>
      <right/>
      <top style="thin">
        <color auto="1"/>
      </top>
      <bottom style="thin">
        <color auto="1"/>
      </bottom>
      <diagonal style="none"/>
    </border>
    <border>
      <left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none"/>
      <right style="none"/>
      <top style="none"/>
      <bottom style="thin">
        <color theme="1"/>
      </bottom>
      <diagonal style="none"/>
    </border>
    <border>
      <left style="none"/>
      <right style="thin">
        <color theme="1"/>
      </right>
      <top style="none"/>
      <bottom style="none"/>
      <diagonal style="none"/>
    </border>
    <border>
      <left style="thin">
        <color theme="1"/>
      </left>
      <right style="none"/>
      <top style="thin">
        <color theme="1"/>
      </top>
      <bottom style="none"/>
      <diagonal style="none"/>
    </border>
    <border>
      <left style="none"/>
      <right style="none"/>
      <top style="thin">
        <color theme="1"/>
      </top>
      <bottom style="none"/>
      <diagonal style="none"/>
    </border>
    <border>
      <left style="none"/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none"/>
      <top style="thin">
        <color theme="1"/>
      </top>
      <bottom style="thin">
        <color theme="1"/>
      </bottom>
      <diagonal style="none"/>
    </border>
    <border>
      <left style="none"/>
      <right style="none"/>
      <top style="thin">
        <color theme="1"/>
      </top>
      <bottom style="thin">
        <color theme="1"/>
      </bottom>
      <diagonal style="none"/>
    </border>
    <border>
      <left style="none"/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none"/>
      <right style="none"/>
      <top style="thin">
        <color theme="1"/>
      </top>
      <bottom style="thin">
        <color auto="1"/>
      </bottom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</borders>
  <cellStyleXfs count="537">
    <xf fontId="0" fillId="0" borderId="0" numFmtId="0" applyNumberFormat="1" applyFont="1" applyFill="1" applyBorder="1"/>
    <xf fontId="1" fillId="0" borderId="0" numFmtId="164" applyNumberFormat="1" applyFont="0" applyFill="0" applyBorder="0" applyProtection="0">
      <alignment vertical="center"/>
    </xf>
    <xf fontId="1" fillId="0" borderId="0" numFmtId="165" applyNumberFormat="1" applyFont="0" applyFill="0" applyBorder="0" applyProtection="0">
      <alignment vertical="center"/>
    </xf>
    <xf fontId="0" fillId="0" borderId="0" numFmtId="9" applyNumberFormat="1" applyFont="0" applyFill="0" applyBorder="0" applyProtection="0"/>
    <xf fontId="1" fillId="0" borderId="0" numFmtId="166" applyNumberFormat="1" applyFont="0" applyFill="0" applyBorder="0" applyProtection="0">
      <alignment vertical="center"/>
    </xf>
    <xf fontId="1" fillId="0" borderId="0" numFmtId="167" applyNumberFormat="1" applyFont="0" applyFill="0" applyBorder="0" applyProtection="0">
      <alignment vertical="center"/>
    </xf>
    <xf fontId="2" fillId="0" borderId="0" numFmtId="0" applyNumberFormat="0" applyFont="1" applyFill="0" applyBorder="0" applyProtection="0">
      <alignment vertical="top"/>
      <protection locked="0"/>
    </xf>
    <xf fontId="3" fillId="0" borderId="0" numFmtId="0" applyNumberFormat="0" applyFont="1" applyFill="0" applyBorder="0" applyProtection="0">
      <alignment vertical="center"/>
    </xf>
    <xf fontId="1" fillId="2" borderId="1" numFmtId="0" applyNumberFormat="0" applyFont="0" applyFill="1" applyBorder="1" applyProtection="0">
      <alignment vertical="center"/>
    </xf>
    <xf fontId="4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7" fillId="0" borderId="2" numFmtId="0" applyNumberFormat="0" applyFont="1" applyFill="0" applyBorder="1" applyProtection="0">
      <alignment vertical="center"/>
    </xf>
    <xf fontId="8" fillId="0" borderId="2" numFmtId="0" applyNumberFormat="0" applyFont="1" applyFill="0" applyBorder="1" applyProtection="0">
      <alignment vertical="center"/>
    </xf>
    <xf fontId="9" fillId="0" borderId="3" numFmtId="0" applyNumberFormat="0" applyFont="1" applyFill="0" applyBorder="1" applyProtection="0">
      <alignment vertical="center"/>
    </xf>
    <xf fontId="9" fillId="0" borderId="0" numFmtId="0" applyNumberFormat="0" applyFont="1" applyFill="0" applyBorder="0" applyProtection="0">
      <alignment vertical="center"/>
    </xf>
    <xf fontId="10" fillId="3" borderId="4" numFmtId="0" applyNumberFormat="0" applyFont="1" applyFill="1" applyBorder="1" applyProtection="0">
      <alignment vertical="center"/>
    </xf>
    <xf fontId="11" fillId="4" borderId="5" numFmtId="0" applyNumberFormat="0" applyFont="1" applyFill="1" applyBorder="1" applyProtection="0">
      <alignment vertical="center"/>
    </xf>
    <xf fontId="12" fillId="4" borderId="4" numFmtId="0" applyNumberFormat="0" applyFont="1" applyFill="1" applyBorder="1" applyProtection="0">
      <alignment vertical="center"/>
    </xf>
    <xf fontId="13" fillId="5" borderId="6" numFmtId="0" applyNumberFormat="0" applyFont="1" applyFill="1" applyBorder="1" applyProtection="0">
      <alignment vertical="center"/>
    </xf>
    <xf fontId="14" fillId="0" borderId="7" numFmtId="0" applyNumberFormat="0" applyFont="1" applyFill="0" applyBorder="1" applyProtection="0">
      <alignment vertical="center"/>
    </xf>
    <xf fontId="15" fillId="0" borderId="8" numFmtId="0" applyNumberFormat="0" applyFont="1" applyFill="0" applyBorder="1" applyProtection="0">
      <alignment vertical="center"/>
    </xf>
    <xf fontId="16" fillId="6" borderId="0" numFmtId="0" applyNumberFormat="0" applyFont="1" applyFill="1" applyBorder="0" applyProtection="0">
      <alignment vertical="center"/>
    </xf>
    <xf fontId="17" fillId="7" borderId="0" numFmtId="0" applyNumberFormat="0" applyFont="1" applyFill="1" applyBorder="0" applyProtection="0">
      <alignment vertical="center"/>
    </xf>
    <xf fontId="18" fillId="8" borderId="0" numFmtId="0" applyNumberFormat="0" applyFont="1" applyFill="1" applyBorder="0" applyProtection="0">
      <alignment vertical="center"/>
    </xf>
    <xf fontId="19" fillId="9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9" fillId="12" borderId="0" numFmtId="0" applyNumberFormat="0" applyFont="1" applyFill="1" applyBorder="0" applyProtection="0">
      <alignment vertical="center"/>
    </xf>
    <xf fontId="19" fillId="13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5" borderId="0" numFmtId="0" applyNumberFormat="0" applyFont="1" applyFill="1" applyBorder="0" applyProtection="0">
      <alignment vertical="center"/>
    </xf>
    <xf fontId="19" fillId="16" borderId="0" numFmtId="0" applyNumberFormat="0" applyFont="1" applyFill="1" applyBorder="0" applyProtection="0">
      <alignment vertical="center"/>
    </xf>
    <xf fontId="19" fillId="17" borderId="0" numFmtId="0" applyNumberFormat="0" applyFont="1" applyFill="1" applyBorder="0" applyProtection="0">
      <alignment vertical="center"/>
    </xf>
    <xf fontId="1" fillId="18" borderId="0" numFmtId="0" applyNumberFormat="0" applyFont="1" applyFill="1" applyBorder="0" applyProtection="0">
      <alignment vertical="center"/>
    </xf>
    <xf fontId="1" fillId="19" borderId="0" numFmtId="0" applyNumberFormat="0" applyFont="1" applyFill="1" applyBorder="0" applyProtection="0">
      <alignment vertical="center"/>
    </xf>
    <xf fontId="19" fillId="20" borderId="0" numFmtId="0" applyNumberFormat="0" applyFont="1" applyFill="1" applyBorder="0" applyProtection="0">
      <alignment vertical="center"/>
    </xf>
    <xf fontId="19" fillId="21" borderId="0" numFmtId="0" applyNumberFormat="0" applyFont="1" applyFill="1" applyBorder="0" applyProtection="0">
      <alignment vertical="center"/>
    </xf>
    <xf fontId="1" fillId="22" borderId="0" numFmtId="0" applyNumberFormat="0" applyFont="1" applyFill="1" applyBorder="0" applyProtection="0">
      <alignment vertical="center"/>
    </xf>
    <xf fontId="1" fillId="23" borderId="0" numFmtId="0" applyNumberFormat="0" applyFont="1" applyFill="1" applyBorder="0" applyProtection="0">
      <alignment vertical="center"/>
    </xf>
    <xf fontId="19" fillId="24" borderId="0" numFmtId="0" applyNumberFormat="0" applyFont="1" applyFill="1" applyBorder="0" applyProtection="0">
      <alignment vertical="center"/>
    </xf>
    <xf fontId="19" fillId="25" borderId="0" numFmtId="0" applyNumberFormat="0" applyFont="1" applyFill="1" applyBorder="0" applyProtection="0">
      <alignment vertical="center"/>
    </xf>
    <xf fontId="1" fillId="26" borderId="0" numFmtId="0" applyNumberFormat="0" applyFont="1" applyFill="1" applyBorder="0" applyProtection="0">
      <alignment vertical="center"/>
    </xf>
    <xf fontId="1" fillId="27" borderId="0" numFmtId="0" applyNumberFormat="0" applyFont="1" applyFill="1" applyBorder="0" applyProtection="0">
      <alignment vertical="center"/>
    </xf>
    <xf fontId="19" fillId="28" borderId="0" numFmtId="0" applyNumberFormat="0" applyFont="1" applyFill="1" applyBorder="0" applyProtection="0">
      <alignment vertical="center"/>
    </xf>
    <xf fontId="19" fillId="29" borderId="0" numFmtId="0" applyNumberFormat="0" applyFont="1" applyFill="1" applyBorder="0" applyProtection="0">
      <alignment vertical="center"/>
    </xf>
    <xf fontId="1" fillId="30" borderId="0" numFmtId="0" applyNumberFormat="0" applyFont="1" applyFill="1" applyBorder="0" applyProtection="0">
      <alignment vertical="center"/>
    </xf>
    <xf fontId="1" fillId="31" borderId="0" numFmtId="0" applyNumberFormat="0" applyFont="1" applyFill="1" applyBorder="0" applyProtection="0">
      <alignment vertical="center"/>
    </xf>
    <xf fontId="19" fillId="32" borderId="0" numFmtId="0" applyNumberFormat="0" applyFont="1" applyFill="1" applyBorder="0" applyProtection="0">
      <alignment vertical="center"/>
    </xf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1" fillId="0" borderId="0" numFmtId="168" applyNumberFormat="1" applyFont="0" applyFill="0" applyBorder="0" applyProtection="0"/>
    <xf fontId="1" fillId="0" borderId="0" numFmtId="169" applyNumberFormat="1" applyFont="0" applyFill="0" applyBorder="0" applyProtection="0"/>
    <xf fontId="0" fillId="0" borderId="0" numFmtId="170" applyNumberFormat="1" applyFont="0" applyFill="0" applyBorder="0" applyProtection="0"/>
    <xf fontId="1" fillId="0" borderId="0" numFmtId="0" applyNumberFormat="1" applyFont="1" applyFill="1" applyBorder="1"/>
    <xf fontId="0" fillId="0" borderId="0" numFmtId="0" applyNumberFormat="1" applyFont="1" applyFill="1" applyBorder="1"/>
    <xf fontId="22" fillId="0" borderId="0" numFmtId="0" applyNumberFormat="1" applyFont="1" applyFill="1" applyBorder="1"/>
    <xf fontId="22" fillId="0" borderId="0" numFmtId="9" applyNumberFormat="1" applyFont="0" applyFill="0" applyBorder="0" applyProtection="0"/>
    <xf fontId="0" fillId="0" borderId="0" numFmtId="9" applyNumberFormat="1" applyFont="0" applyFill="0" applyBorder="0" applyProtection="0"/>
  </cellStyleXfs>
  <cellXfs count="485">
    <xf fontId="0" fillId="0" borderId="0" numFmtId="0" xfId="0"/>
    <xf fontId="0" fillId="0" borderId="0" numFmtId="0" xfId="0" applyProtection="1">
      <protection locked="0"/>
    </xf>
    <xf fontId="0" fillId="0" borderId="0" numFmtId="0" xfId="0" applyAlignment="1" applyProtection="1">
      <alignment horizontal="center"/>
      <protection locked="0"/>
    </xf>
    <xf fontId="23" fillId="0" borderId="0" numFmtId="0" xfId="0" applyFont="1" applyProtection="1">
      <protection locked="0"/>
    </xf>
    <xf fontId="23" fillId="0" borderId="0" numFmtId="0" xfId="0" applyFont="1" applyAlignment="1" applyProtection="1">
      <alignment horizontal="center"/>
      <protection locked="0"/>
    </xf>
    <xf fontId="24" fillId="0" borderId="0" numFmtId="0" xfId="0" applyFont="1" applyProtection="1">
      <protection locked="0"/>
    </xf>
    <xf fontId="24" fillId="0" borderId="0" numFmtId="0" xfId="0" applyFont="1" applyAlignment="1" applyProtection="1">
      <alignment horizontal="center"/>
      <protection locked="0"/>
    </xf>
    <xf fontId="25" fillId="0" borderId="0" numFmtId="0" xfId="0" applyFont="1" applyProtection="1">
      <protection locked="0"/>
    </xf>
    <xf fontId="25" fillId="0" borderId="0" numFmtId="0" xfId="0" applyFont="1" applyAlignment="1" applyProtection="1">
      <alignment horizontal="center"/>
      <protection locked="0"/>
    </xf>
    <xf fontId="26" fillId="0" borderId="9" numFmtId="0" xfId="0" applyFont="1" applyBorder="1" applyAlignment="1">
      <alignment vertical="top"/>
    </xf>
    <xf fontId="26" fillId="0" borderId="10" numFmtId="0" xfId="0" applyFont="1" applyBorder="1" applyAlignment="1">
      <alignment vertical="top"/>
    </xf>
    <xf fontId="26" fillId="0" borderId="11" numFmtId="0" xfId="0" applyFont="1" applyBorder="1" applyAlignment="1">
      <alignment vertical="top"/>
    </xf>
    <xf fontId="26" fillId="0" borderId="12" numFmtId="0" xfId="0" applyFont="1" applyBorder="1" applyAlignment="1">
      <alignment horizontal="left" vertical="top"/>
    </xf>
    <xf fontId="26" fillId="0" borderId="10" numFmtId="0" xfId="0" applyFont="1" applyBorder="1" applyAlignment="1">
      <alignment horizontal="left" vertical="top"/>
    </xf>
    <xf fontId="26" fillId="0" borderId="13" numFmtId="0" xfId="0" applyFont="1" applyBorder="1" applyAlignment="1">
      <alignment horizontal="left" vertical="top"/>
    </xf>
    <xf fontId="27" fillId="0" borderId="14" numFmtId="0" xfId="0" applyFont="1" applyBorder="1" applyAlignment="1" applyProtection="1">
      <alignment horizontal="center"/>
      <protection locked="0"/>
    </xf>
    <xf fontId="24" fillId="0" borderId="15" numFmtId="0" xfId="0" applyFont="1" applyBorder="1" applyAlignment="1" applyProtection="1">
      <alignment horizontal="center"/>
      <protection locked="0"/>
    </xf>
    <xf fontId="24" fillId="0" borderId="16" numFmtId="0" xfId="0" applyFont="1" applyBorder="1" applyAlignment="1" applyProtection="1">
      <alignment horizontal="center"/>
      <protection locked="0"/>
    </xf>
    <xf fontId="28" fillId="0" borderId="17" numFmtId="58" xfId="0" applyNumberFormat="1" applyFont="1" applyBorder="1" applyAlignment="1" applyProtection="1">
      <alignment horizontal="left"/>
      <protection locked="0"/>
    </xf>
    <xf fontId="28" fillId="0" borderId="15" numFmtId="0" xfId="0" applyFont="1" applyBorder="1" applyAlignment="1" applyProtection="1">
      <alignment horizontal="left"/>
      <protection locked="0"/>
    </xf>
    <xf fontId="28" fillId="0" borderId="18" numFmtId="0" xfId="0" applyFont="1" applyBorder="1" applyAlignment="1" applyProtection="1">
      <alignment horizontal="left"/>
      <protection locked="0"/>
    </xf>
    <xf fontId="26" fillId="0" borderId="19" numFmtId="0" xfId="0" applyFont="1" applyBorder="1" applyAlignment="1">
      <alignment horizontal="left" vertical="top"/>
    </xf>
    <xf fontId="26" fillId="0" borderId="20" numFmtId="0" xfId="0" applyFont="1" applyBorder="1" applyAlignment="1">
      <alignment horizontal="left" vertical="top"/>
    </xf>
    <xf fontId="26" fillId="0" borderId="21" numFmtId="0" xfId="0" applyFont="1" applyBorder="1" applyAlignment="1">
      <alignment horizontal="left" vertical="top"/>
    </xf>
    <xf fontId="26" fillId="0" borderId="22" numFmtId="0" xfId="0" applyFont="1" applyBorder="1" applyAlignment="1">
      <alignment horizontal="left" vertical="top"/>
    </xf>
    <xf fontId="26" fillId="0" borderId="23" numFmtId="0" xfId="0" applyFont="1" applyBorder="1" applyAlignment="1">
      <alignment horizontal="left" vertical="top"/>
    </xf>
    <xf fontId="28" fillId="0" borderId="14" numFmtId="0" xfId="0" applyFont="1" applyBorder="1" applyAlignment="1" applyProtection="1">
      <alignment horizontal="center"/>
      <protection locked="0"/>
    </xf>
    <xf fontId="28" fillId="0" borderId="15" numFmtId="0" xfId="0" applyFont="1" applyBorder="1" applyAlignment="1" applyProtection="1">
      <alignment horizontal="center"/>
      <protection locked="0"/>
    </xf>
    <xf fontId="28" fillId="0" borderId="16" numFmtId="0" xfId="0" applyFont="1" applyBorder="1" applyAlignment="1" applyProtection="1">
      <alignment horizontal="center"/>
      <protection locked="0"/>
    </xf>
    <xf fontId="28" fillId="0" borderId="17" numFmtId="0" xfId="0" applyFont="1" applyBorder="1" applyAlignment="1" applyProtection="1">
      <alignment horizontal="center"/>
      <protection locked="0"/>
    </xf>
    <xf fontId="28" fillId="0" borderId="17" numFmtId="0" xfId="0" applyFont="1" applyBorder="1" applyAlignment="1" applyProtection="1">
      <alignment horizontal="left" vertical="top"/>
      <protection locked="0"/>
    </xf>
    <xf fontId="28" fillId="0" borderId="15" numFmtId="0" xfId="0" applyFont="1" applyBorder="1" applyAlignment="1" applyProtection="1">
      <alignment horizontal="left" vertical="top"/>
      <protection locked="0"/>
    </xf>
    <xf fontId="28" fillId="0" borderId="16" numFmtId="0" xfId="0" applyFont="1" applyBorder="1" applyAlignment="1" applyProtection="1">
      <alignment horizontal="left" vertical="top"/>
      <protection locked="0"/>
    </xf>
    <xf fontId="29" fillId="0" borderId="15" numFmtId="0" xfId="6" applyFont="1" applyBorder="1" applyAlignment="1" applyProtection="1">
      <alignment horizontal="left"/>
      <protection locked="0"/>
    </xf>
    <xf fontId="30" fillId="0" borderId="15" numFmtId="0" xfId="0" applyFont="1" applyBorder="1" applyAlignment="1" applyProtection="1">
      <alignment horizontal="left"/>
      <protection locked="0"/>
    </xf>
    <xf fontId="30" fillId="0" borderId="18" numFmtId="0" xfId="0" applyFont="1" applyBorder="1" applyAlignment="1" applyProtection="1">
      <alignment horizontal="left"/>
      <protection locked="0"/>
    </xf>
    <xf fontId="26" fillId="0" borderId="20" numFmtId="0" xfId="0" applyFont="1" applyBorder="1" applyAlignment="1" applyProtection="1">
      <alignment vertical="top"/>
      <protection locked="0"/>
    </xf>
    <xf fontId="26" fillId="0" borderId="21" numFmtId="0" xfId="0" applyFont="1" applyBorder="1" applyAlignment="1" applyProtection="1">
      <alignment vertical="top"/>
      <protection locked="0"/>
    </xf>
    <xf fontId="26" fillId="0" borderId="24" numFmtId="0" xfId="0" applyFont="1" applyBorder="1" applyAlignment="1">
      <alignment horizontal="left" vertical="top"/>
    </xf>
    <xf fontId="26" fillId="0" borderId="0" numFmtId="0" xfId="0" applyFont="1" applyAlignment="1">
      <alignment horizontal="left" vertical="top"/>
    </xf>
    <xf fontId="28" fillId="0" borderId="14" numFmtId="0" xfId="0" applyFont="1" applyBorder="1" applyAlignment="1" applyProtection="1">
      <alignment horizontal="center" vertical="center"/>
      <protection locked="0"/>
    </xf>
    <xf fontId="28" fillId="0" borderId="15" numFmtId="0" xfId="0" applyFont="1" applyBorder="1" applyAlignment="1" applyProtection="1">
      <alignment horizontal="center" vertical="center"/>
      <protection locked="0"/>
    </xf>
    <xf fontId="28" fillId="0" borderId="16" numFmtId="0" xfId="0" applyFont="1" applyBorder="1" applyAlignment="1" applyProtection="1">
      <alignment horizontal="center" vertical="center"/>
      <protection locked="0"/>
    </xf>
    <xf fontId="29" fillId="0" borderId="0" numFmtId="0" xfId="6" applyFont="1" applyProtection="1"/>
    <xf fontId="0" fillId="0" borderId="0" numFmtId="0" xfId="0"/>
    <xf fontId="28" fillId="0" borderId="24" numFmtId="0" xfId="0" applyFont="1" applyBorder="1" applyAlignment="1" applyProtection="1">
      <alignment vertical="center"/>
      <protection locked="0"/>
    </xf>
    <xf fontId="28" fillId="0" borderId="0" numFmtId="0" xfId="0" applyFont="1" applyAlignment="1" applyProtection="1">
      <alignment vertical="center"/>
      <protection locked="0"/>
    </xf>
    <xf fontId="28" fillId="0" borderId="25" numFmtId="0" xfId="0" applyFont="1" applyBorder="1" applyAlignment="1" applyProtection="1">
      <alignment vertical="center"/>
      <protection locked="0"/>
    </xf>
    <xf fontId="26" fillId="0" borderId="22" numFmtId="0" xfId="0" applyFont="1" applyBorder="1" applyAlignment="1">
      <alignment vertical="top"/>
    </xf>
    <xf fontId="26" fillId="0" borderId="20" numFmtId="0" xfId="0" applyFont="1" applyBorder="1" applyAlignment="1">
      <alignment vertical="top"/>
    </xf>
    <xf fontId="26" fillId="0" borderId="23" numFmtId="0" xfId="0" applyFont="1" applyBorder="1" applyAlignment="1">
      <alignment vertical="top"/>
    </xf>
    <xf fontId="0" fillId="0" borderId="0" numFmtId="0" xfId="6" applyProtection="1"/>
    <xf fontId="28" fillId="0" borderId="24" numFmtId="0" xfId="0" applyFont="1" applyBorder="1" applyAlignment="1" applyProtection="1">
      <alignment horizontal="left"/>
      <protection locked="0"/>
    </xf>
    <xf fontId="28" fillId="0" borderId="0" numFmtId="0" xfId="0" applyFont="1" applyAlignment="1" applyProtection="1">
      <alignment horizontal="left"/>
      <protection locked="0"/>
    </xf>
    <xf fontId="28" fillId="0" borderId="25" numFmtId="0" xfId="0" applyFont="1" applyBorder="1" applyAlignment="1" applyProtection="1">
      <alignment horizontal="left"/>
      <protection locked="0"/>
    </xf>
    <xf fontId="26" fillId="0" borderId="9" numFmtId="0" xfId="0" applyFont="1" applyBorder="1" applyAlignment="1">
      <alignment horizontal="left" vertical="top"/>
    </xf>
    <xf fontId="28" fillId="0" borderId="26" numFmtId="0" xfId="0" applyFont="1" applyBorder="1" applyAlignment="1" applyProtection="1">
      <alignment horizontal="center"/>
      <protection locked="0"/>
    </xf>
    <xf fontId="28" fillId="0" borderId="27" numFmtId="0" xfId="0" applyFont="1" applyBorder="1" applyAlignment="1" applyProtection="1">
      <alignment horizontal="center"/>
      <protection locked="0"/>
    </xf>
    <xf fontId="0" fillId="0" borderId="26" numFmtId="0" xfId="0" applyBorder="1"/>
    <xf fontId="0" fillId="0" borderId="27" numFmtId="0" xfId="0" applyBorder="1"/>
    <xf fontId="0" fillId="0" borderId="28" numFmtId="0" xfId="0" applyBorder="1"/>
    <xf fontId="28" fillId="0" borderId="27" numFmtId="0" xfId="0" applyFont="1" applyBorder="1" applyAlignment="1" applyProtection="1">
      <alignment horizontal="left"/>
      <protection locked="0"/>
    </xf>
    <xf fontId="28" fillId="0" borderId="28" numFmtId="0" xfId="0" applyFont="1" applyBorder="1" applyAlignment="1" applyProtection="1">
      <alignment horizontal="left"/>
      <protection locked="0"/>
    </xf>
    <xf fontId="28" fillId="0" borderId="0" numFmtId="0" xfId="0" applyFont="1" applyAlignment="1" applyProtection="1">
      <alignment horizontal="center"/>
      <protection locked="0"/>
    </xf>
    <xf fontId="0" fillId="0" borderId="0" numFmtId="0" xfId="0" applyAlignment="1" applyProtection="1">
      <alignment horizontal="left"/>
      <protection locked="0"/>
    </xf>
    <xf fontId="25" fillId="0" borderId="9" numFmtId="0" xfId="0" applyFont="1" applyBorder="1" applyAlignment="1">
      <alignment horizontal="left"/>
    </xf>
    <xf fontId="25" fillId="0" borderId="10" numFmtId="0" xfId="0" applyFont="1" applyBorder="1" applyAlignment="1">
      <alignment horizontal="left"/>
    </xf>
    <xf fontId="0" fillId="0" borderId="10" numFmtId="0" xfId="0" applyBorder="1"/>
    <xf fontId="0" fillId="0" borderId="10" numFmtId="0" xfId="0" applyBorder="1" applyAlignment="1">
      <alignment horizontal="center"/>
    </xf>
    <xf fontId="0" fillId="0" borderId="10" numFmtId="0" xfId="0" applyBorder="1" applyProtection="1">
      <protection locked="0"/>
    </xf>
    <xf fontId="31" fillId="27" borderId="9" numFmtId="0" xfId="0" applyFont="1" applyFill="1" applyBorder="1" applyAlignment="1">
      <alignment horizontal="center" vertical="center" wrapText="1"/>
    </xf>
    <xf fontId="31" fillId="27" borderId="10" numFmtId="0" xfId="0" applyFont="1" applyFill="1" applyBorder="1" applyAlignment="1">
      <alignment horizontal="center" vertical="center" wrapText="1"/>
    </xf>
    <xf fontId="31" fillId="27" borderId="13" numFmtId="0" xfId="0" applyFont="1" applyFill="1" applyBorder="1" applyAlignment="1">
      <alignment horizontal="center" vertical="center" wrapText="1"/>
    </xf>
    <xf fontId="31" fillId="27" borderId="29" numFmtId="0" xfId="0" applyFont="1" applyFill="1" applyBorder="1" applyAlignment="1">
      <alignment horizontal="center" wrapText="1"/>
    </xf>
    <xf fontId="31" fillId="27" borderId="30" numFmtId="0" xfId="0" applyFont="1" applyFill="1" applyBorder="1" applyAlignment="1">
      <alignment horizontal="center" wrapText="1"/>
    </xf>
    <xf fontId="31" fillId="27" borderId="31" numFmtId="0" xfId="0" applyFont="1" applyFill="1" applyBorder="1" applyAlignment="1">
      <alignment horizontal="center" wrapText="1"/>
    </xf>
    <xf fontId="31" fillId="0" borderId="0" numFmtId="0" xfId="0" applyFont="1" applyAlignment="1">
      <alignment horizontal="center" wrapText="1"/>
    </xf>
    <xf fontId="31" fillId="27" borderId="26" numFmtId="0" xfId="0" applyFont="1" applyFill="1" applyBorder="1" applyAlignment="1">
      <alignment horizontal="center" vertical="center" wrapText="1"/>
    </xf>
    <xf fontId="31" fillId="27" borderId="27" numFmtId="0" xfId="0" applyFont="1" applyFill="1" applyBorder="1" applyAlignment="1">
      <alignment horizontal="center" vertical="center" wrapText="1"/>
    </xf>
    <xf fontId="31" fillId="27" borderId="28" numFmtId="0" xfId="0" applyFont="1" applyFill="1" applyBorder="1" applyAlignment="1">
      <alignment horizontal="center" vertical="center" wrapText="1"/>
    </xf>
    <xf fontId="26" fillId="27" borderId="26" numFmtId="0" xfId="0" applyFont="1" applyFill="1" applyBorder="1" applyAlignment="1">
      <alignment horizontal="center"/>
    </xf>
    <xf fontId="26" fillId="27" borderId="32" numFmtId="0" xfId="0" applyFont="1" applyFill="1" applyBorder="1" applyAlignment="1">
      <alignment horizontal="center"/>
    </xf>
    <xf fontId="32" fillId="27" borderId="28" numFmtId="0" xfId="0" applyFont="1" applyFill="1" applyBorder="1" applyAlignment="1">
      <alignment horizontal="center"/>
    </xf>
    <xf fontId="26" fillId="0" borderId="0" numFmtId="0" xfId="0" applyFont="1" applyAlignment="1">
      <alignment horizontal="center"/>
    </xf>
    <xf fontId="32" fillId="0" borderId="0" numFmtId="0" xfId="0" applyFont="1" applyAlignment="1">
      <alignment horizontal="center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8" numFmtId="0" xfId="0" applyBorder="1"/>
    <xf fontId="0" fillId="0" borderId="33" numFmtId="0" xfId="0" applyBorder="1" applyAlignment="1" applyProtection="1">
      <alignment horizontal="center"/>
      <protection locked="0"/>
    </xf>
    <xf fontId="0" fillId="0" borderId="34" numFmtId="0" xfId="0" applyBorder="1" applyAlignment="1" applyProtection="1">
      <alignment horizontal="center"/>
      <protection locked="0"/>
    </xf>
    <xf fontId="24" fillId="33" borderId="35" numFmtId="0" xfId="0" applyFont="1" applyFill="1" applyBorder="1" applyAlignment="1">
      <alignment horizontal="center"/>
    </xf>
    <xf fontId="24" fillId="0" borderId="0" numFmtId="0" xfId="0" applyFont="1" applyAlignment="1">
      <alignment horizontal="center"/>
    </xf>
    <xf fontId="0" fillId="0" borderId="36" numFmtId="0" xfId="0" applyBorder="1" applyAlignment="1">
      <alignment horizontal="center"/>
    </xf>
    <xf fontId="0" fillId="0" borderId="37" numFmtId="0" xfId="0" applyBorder="1" applyAlignment="1">
      <alignment horizontal="center"/>
    </xf>
    <xf fontId="0" fillId="0" borderId="38" numFmtId="0" xfId="0" applyBorder="1"/>
    <xf fontId="0" fillId="0" borderId="39" numFmtId="0" xfId="0" applyBorder="1" applyAlignment="1" applyProtection="1">
      <alignment horizontal="center"/>
      <protection locked="0"/>
    </xf>
    <xf fontId="0" fillId="0" borderId="40" numFmtId="0" xfId="0" applyBorder="1" applyAlignment="1" applyProtection="1">
      <alignment horizontal="center"/>
      <protection locked="0"/>
    </xf>
    <xf fontId="24" fillId="33" borderId="41" numFmtId="0" xfId="0" applyFont="1" applyFill="1" applyBorder="1" applyAlignment="1">
      <alignment horizontal="center"/>
    </xf>
    <xf fontId="0" fillId="0" borderId="42" numFmtId="0" xfId="0" applyBorder="1" applyAlignment="1">
      <alignment horizontal="center"/>
    </xf>
    <xf fontId="0" fillId="0" borderId="43" numFmtId="0" xfId="0" applyBorder="1" applyAlignment="1">
      <alignment horizontal="center"/>
    </xf>
    <xf fontId="0" fillId="0" borderId="44" numFmtId="0" xfId="0" applyBorder="1"/>
    <xf fontId="0" fillId="0" borderId="45" numFmtId="0" xfId="0" applyBorder="1" applyAlignment="1" applyProtection="1">
      <alignment horizontal="center"/>
      <protection locked="0"/>
    </xf>
    <xf fontId="0" fillId="0" borderId="46" numFmtId="0" xfId="0" applyBorder="1" applyAlignment="1" applyProtection="1">
      <alignment horizontal="center"/>
      <protection locked="0"/>
    </xf>
    <xf fontId="24" fillId="33" borderId="47" numFmtId="0" xfId="0" applyFont="1" applyFill="1" applyBorder="1" applyAlignment="1">
      <alignment horizontal="center"/>
    </xf>
    <xf fontId="0" fillId="0" borderId="48" numFmtId="0" xfId="0" applyBorder="1" applyAlignment="1" applyProtection="1">
      <alignment horizontal="center"/>
      <protection locked="0"/>
    </xf>
    <xf fontId="0" fillId="0" borderId="29" numFmtId="0" xfId="0" applyBorder="1" applyAlignment="1">
      <alignment horizontal="center"/>
    </xf>
    <xf fontId="0" fillId="0" borderId="30" numFmtId="0" xfId="0" applyBorder="1" applyAlignment="1">
      <alignment horizontal="center"/>
    </xf>
    <xf fontId="0" fillId="0" borderId="31" numFmtId="0" xfId="0" applyBorder="1" applyAlignment="1">
      <alignment horizontal="center"/>
    </xf>
    <xf fontId="0" fillId="0" borderId="0" numFmtId="0" xfId="0" applyAlignment="1">
      <alignment horizontal="center"/>
    </xf>
    <xf fontId="31" fillId="0" borderId="27" numFmtId="0" xfId="0" applyFont="1" applyBorder="1" applyAlignment="1">
      <alignment wrapText="1"/>
    </xf>
    <xf fontId="0" fillId="0" borderId="9" numFmtId="0" xfId="0" applyBorder="1" applyAlignment="1">
      <alignment horizontal="center"/>
    </xf>
    <xf fontId="33" fillId="27" borderId="49" numFmtId="0" xfId="0" applyFont="1" applyFill="1" applyBorder="1" applyAlignment="1">
      <alignment horizontal="center" vertical="center"/>
    </xf>
    <xf fontId="33" fillId="27" borderId="50" numFmtId="0" xfId="0" applyFont="1" applyFill="1" applyBorder="1" applyAlignment="1">
      <alignment horizontal="center" vertical="center"/>
    </xf>
    <xf fontId="33" fillId="27" borderId="51" numFmtId="0" xfId="0" applyFont="1" applyFill="1" applyBorder="1" applyAlignment="1">
      <alignment horizontal="center" vertical="center"/>
    </xf>
    <xf fontId="33" fillId="27" borderId="52" numFmtId="0" xfId="0" applyFont="1" applyFill="1" applyBorder="1" applyAlignment="1">
      <alignment horizontal="center" vertical="center"/>
    </xf>
    <xf fontId="33" fillId="27" borderId="53" numFmtId="0" xfId="0" applyFont="1" applyFill="1" applyBorder="1" applyAlignment="1">
      <alignment horizontal="center" vertical="center"/>
    </xf>
    <xf fontId="32" fillId="27" borderId="54" numFmtId="0" xfId="0" applyFont="1" applyFill="1" applyBorder="1" applyAlignment="1">
      <alignment horizontal="center" vertical="center" wrapText="1"/>
    </xf>
    <xf fontId="32" fillId="27" borderId="55" numFmtId="0" xfId="0" applyFont="1" applyFill="1" applyBorder="1" applyAlignment="1">
      <alignment horizontal="center" vertical="center" wrapText="1"/>
    </xf>
    <xf fontId="32" fillId="27" borderId="54" numFmtId="0" xfId="0" applyFont="1" applyFill="1" applyBorder="1" applyAlignment="1">
      <alignment horizontal="center" wrapText="1"/>
    </xf>
    <xf fontId="32" fillId="27" borderId="55" numFmtId="0" xfId="0" applyFont="1" applyFill="1" applyBorder="1" applyAlignment="1">
      <alignment horizontal="center" wrapText="1"/>
    </xf>
    <xf fontId="33" fillId="27" borderId="56" numFmtId="0" xfId="0" applyFont="1" applyFill="1" applyBorder="1" applyAlignment="1">
      <alignment horizontal="center" vertical="center"/>
    </xf>
    <xf fontId="33" fillId="27" borderId="57" numFmtId="0" xfId="0" applyFont="1" applyFill="1" applyBorder="1" applyAlignment="1">
      <alignment horizontal="center" vertical="center"/>
    </xf>
    <xf fontId="33" fillId="27" borderId="58" numFmtId="0" xfId="0" applyFont="1" applyFill="1" applyBorder="1" applyAlignment="1">
      <alignment horizontal="center" vertical="center"/>
    </xf>
    <xf fontId="33" fillId="27" borderId="59" numFmtId="0" xfId="0" applyFont="1" applyFill="1" applyBorder="1" applyAlignment="1">
      <alignment horizontal="center" vertical="center"/>
    </xf>
    <xf fontId="33" fillId="27" borderId="60" numFmtId="0" xfId="0" applyFont="1" applyFill="1" applyBorder="1" applyAlignment="1">
      <alignment horizontal="center" vertical="center"/>
    </xf>
    <xf fontId="33" fillId="27" borderId="29" numFmtId="0" xfId="0" applyFont="1" applyFill="1" applyBorder="1" applyAlignment="1">
      <alignment horizontal="center"/>
    </xf>
    <xf fontId="33" fillId="27" borderId="32" numFmtId="0" xfId="0" applyFont="1" applyFill="1" applyBorder="1" applyAlignment="1">
      <alignment horizontal="center"/>
    </xf>
    <xf fontId="34" fillId="0" borderId="33" numFmtId="0" xfId="0" applyFont="1" applyBorder="1" applyAlignment="1">
      <alignment horizontal="center"/>
    </xf>
    <xf fontId="34" fillId="0" borderId="35" numFmtId="0" xfId="0" applyFont="1" applyBorder="1" applyAlignment="1">
      <alignment horizontal="center"/>
    </xf>
    <xf fontId="34" fillId="0" borderId="61" numFmtId="0" xfId="0" applyFont="1" applyBorder="1" applyProtection="1">
      <protection locked="0"/>
    </xf>
    <xf fontId="34" fillId="0" borderId="62" numFmtId="0" xfId="0" applyFont="1" applyBorder="1" applyProtection="1">
      <protection locked="0"/>
    </xf>
    <xf fontId="34" fillId="0" borderId="63" numFmtId="0" xfId="0" applyFont="1" applyBorder="1" applyProtection="1">
      <protection locked="0"/>
    </xf>
    <xf fontId="34" fillId="0" borderId="33" numFmtId="0" xfId="0" applyFont="1" applyBorder="1" applyAlignment="1" applyProtection="1">
      <alignment horizontal="center"/>
      <protection locked="0"/>
    </xf>
    <xf fontId="35" fillId="0" borderId="35" numFmtId="0" xfId="0" applyFont="1" applyBorder="1" applyAlignment="1" applyProtection="1">
      <alignment horizontal="center"/>
      <protection locked="0"/>
    </xf>
    <xf fontId="35" fillId="0" borderId="16" numFmtId="0" xfId="0" applyFont="1" applyBorder="1" applyAlignment="1" applyProtection="1">
      <alignment horizontal="left"/>
      <protection locked="0"/>
    </xf>
    <xf fontId="35" fillId="0" borderId="34" numFmtId="0" xfId="0" applyFont="1" applyBorder="1" applyAlignment="1" applyProtection="1">
      <alignment horizontal="left"/>
      <protection locked="0"/>
    </xf>
    <xf fontId="35" fillId="0" borderId="17" numFmtId="0" xfId="0" applyFont="1" applyBorder="1" applyAlignment="1" applyProtection="1">
      <alignment horizontal="left"/>
      <protection locked="0"/>
    </xf>
    <xf fontId="34" fillId="0" borderId="35" numFmtId="0" xfId="0" applyFont="1" applyBorder="1" applyAlignment="1" applyProtection="1">
      <alignment horizontal="center"/>
      <protection locked="0"/>
    </xf>
    <xf fontId="34" fillId="0" borderId="33" numFmtId="0" xfId="0" applyFont="1" applyBorder="1" applyProtection="1">
      <protection locked="0"/>
    </xf>
    <xf fontId="34" fillId="0" borderId="34" numFmtId="0" xfId="0" applyFont="1" applyBorder="1" applyProtection="1">
      <protection locked="0"/>
    </xf>
    <xf fontId="34" fillId="0" borderId="17" numFmtId="0" xfId="0" applyFont="1" applyBorder="1" applyProtection="1">
      <protection locked="0"/>
    </xf>
    <xf fontId="36" fillId="0" borderId="40" numFmtId="0" xfId="6" applyFont="1" applyBorder="1" applyAlignment="1" applyProtection="1">
      <alignment horizontal="center"/>
      <protection locked="0"/>
    </xf>
    <xf fontId="36" fillId="0" borderId="40" numFmtId="0" xfId="0" applyFont="1" applyBorder="1" applyAlignment="1" applyProtection="1">
      <alignment horizontal="center"/>
      <protection locked="0"/>
    </xf>
    <xf fontId="36" fillId="0" borderId="41" numFmtId="0" xfId="0" applyFont="1" applyBorder="1" applyAlignment="1" applyProtection="1">
      <alignment horizontal="center"/>
      <protection locked="0"/>
    </xf>
    <xf fontId="34" fillId="33" borderId="39" numFmtId="0" xfId="0" applyFont="1" applyFill="1" applyBorder="1" applyAlignment="1">
      <alignment horizontal="center"/>
    </xf>
    <xf fontId="34" fillId="33" borderId="41" numFmtId="0" xfId="0" applyFont="1" applyFill="1" applyBorder="1" applyAlignment="1">
      <alignment horizontal="center"/>
    </xf>
    <xf fontId="34" fillId="33" borderId="64" numFmtId="0" xfId="0" applyFont="1" applyFill="1" applyBorder="1" applyProtection="1">
      <protection locked="0"/>
    </xf>
    <xf fontId="34" fillId="33" borderId="40" numFmtId="0" xfId="0" applyFont="1" applyFill="1" applyBorder="1" applyProtection="1">
      <protection locked="0"/>
    </xf>
    <xf fontId="34" fillId="33" borderId="65" numFmtId="0" xfId="0" applyFont="1" applyFill="1" applyBorder="1" applyProtection="1">
      <protection locked="0"/>
    </xf>
    <xf fontId="34" fillId="33" borderId="39" numFmtId="0" xfId="0" applyFont="1" applyFill="1" applyBorder="1" applyAlignment="1" applyProtection="1">
      <alignment horizontal="center"/>
      <protection locked="0"/>
    </xf>
    <xf fontId="35" fillId="33" borderId="41" numFmtId="0" xfId="0" applyFont="1" applyFill="1" applyBorder="1" applyAlignment="1" applyProtection="1">
      <alignment horizontal="center"/>
      <protection locked="0"/>
    </xf>
    <xf fontId="35" fillId="33" borderId="36" numFmtId="0" xfId="0" applyFont="1" applyFill="1" applyBorder="1" applyAlignment="1" applyProtection="1">
      <alignment horizontal="left"/>
      <protection locked="0"/>
    </xf>
    <xf fontId="35" fillId="33" borderId="37" numFmtId="0" xfId="0" applyFont="1" applyFill="1" applyBorder="1" applyAlignment="1" applyProtection="1">
      <alignment horizontal="left"/>
      <protection locked="0"/>
    </xf>
    <xf fontId="35" fillId="33" borderId="38" numFmtId="0" xfId="0" applyFont="1" applyFill="1" applyBorder="1" applyAlignment="1" applyProtection="1">
      <alignment horizontal="left"/>
      <protection locked="0"/>
    </xf>
    <xf fontId="34" fillId="33" borderId="41" numFmtId="0" xfId="0" applyFont="1" applyFill="1" applyBorder="1" applyAlignment="1" applyProtection="1">
      <alignment horizontal="center"/>
      <protection locked="0"/>
    </xf>
    <xf fontId="34" fillId="33" borderId="39" numFmtId="0" xfId="0" applyFont="1" applyFill="1" applyBorder="1" applyProtection="1">
      <protection locked="0"/>
    </xf>
    <xf fontId="34" fillId="0" borderId="39" numFmtId="0" xfId="0" applyFont="1" applyBorder="1" applyAlignment="1">
      <alignment horizontal="center"/>
    </xf>
    <xf fontId="34" fillId="0" borderId="41" numFmtId="0" xfId="0" applyFont="1" applyBorder="1" applyAlignment="1">
      <alignment horizontal="center"/>
    </xf>
    <xf fontId="34" fillId="0" borderId="39" numFmtId="0" xfId="0" applyFont="1" applyBorder="1" applyAlignment="1" applyProtection="1">
      <alignment horizontal="center"/>
      <protection locked="0"/>
    </xf>
    <xf fontId="35" fillId="0" borderId="41" numFmtId="0" xfId="0" applyFont="1" applyBorder="1" applyAlignment="1" applyProtection="1">
      <alignment horizontal="center"/>
      <protection locked="0"/>
    </xf>
    <xf fontId="34" fillId="0" borderId="36" numFmtId="0" xfId="0" applyFont="1" applyBorder="1" applyAlignment="1" applyProtection="1">
      <alignment horizontal="left"/>
      <protection locked="0"/>
    </xf>
    <xf fontId="34" fillId="0" borderId="37" numFmtId="0" xfId="0" applyFont="1" applyBorder="1" applyAlignment="1" applyProtection="1">
      <alignment horizontal="left"/>
      <protection locked="0"/>
    </xf>
    <xf fontId="34" fillId="0" borderId="38" numFmtId="0" xfId="0" applyFont="1" applyBorder="1" applyAlignment="1" applyProtection="1">
      <alignment horizontal="left"/>
      <protection locked="0"/>
    </xf>
    <xf fontId="34" fillId="0" borderId="36" numFmtId="0" xfId="0" applyFont="1" applyBorder="1" applyProtection="1">
      <protection locked="0"/>
    </xf>
    <xf fontId="34" fillId="0" borderId="37" numFmtId="0" xfId="0" applyFont="1" applyBorder="1" applyProtection="1">
      <protection locked="0"/>
    </xf>
    <xf fontId="34" fillId="0" borderId="38" numFmtId="0" xfId="0" applyFont="1" applyBorder="1" applyProtection="1">
      <protection locked="0"/>
    </xf>
    <xf fontId="35" fillId="33" borderId="36" numFmtId="0" xfId="0" applyFont="1" applyFill="1" applyBorder="1" applyProtection="1">
      <protection locked="0"/>
    </xf>
    <xf fontId="35" fillId="33" borderId="37" numFmtId="0" xfId="0" applyFont="1" applyFill="1" applyBorder="1" applyProtection="1">
      <protection locked="0"/>
    </xf>
    <xf fontId="35" fillId="33" borderId="38" numFmtId="0" xfId="0" applyFont="1" applyFill="1" applyBorder="1" applyProtection="1">
      <protection locked="0"/>
    </xf>
    <xf fontId="35" fillId="0" borderId="36" numFmtId="0" xfId="0" applyFont="1" applyBorder="1" applyProtection="1">
      <protection locked="0"/>
    </xf>
    <xf fontId="35" fillId="0" borderId="37" numFmtId="0" xfId="0" applyFont="1" applyBorder="1" applyProtection="1">
      <protection locked="0"/>
    </xf>
    <xf fontId="35" fillId="0" borderId="38" numFmtId="0" xfId="0" applyFont="1" applyBorder="1" applyProtection="1">
      <protection locked="0"/>
    </xf>
    <xf fontId="35" fillId="0" borderId="36" numFmtId="0" xfId="0" applyFont="1" applyBorder="1" applyAlignment="1" applyProtection="1">
      <alignment horizontal="left"/>
      <protection locked="0"/>
    </xf>
    <xf fontId="35" fillId="0" borderId="37" numFmtId="0" xfId="0" applyFont="1" applyBorder="1" applyAlignment="1" applyProtection="1">
      <alignment horizontal="left"/>
      <protection locked="0"/>
    </xf>
    <xf fontId="35" fillId="0" borderId="38" numFmtId="0" xfId="0" applyFont="1" applyBorder="1" applyAlignment="1" applyProtection="1">
      <alignment horizontal="left"/>
      <protection locked="0"/>
    </xf>
    <xf fontId="35" fillId="33" borderId="64" numFmtId="0" xfId="0" applyFont="1" applyFill="1" applyBorder="1" applyAlignment="1" applyProtection="1">
      <alignment horizontal="left"/>
      <protection locked="0"/>
    </xf>
    <xf fontId="35" fillId="33" borderId="40" numFmtId="0" xfId="0" applyFont="1" applyFill="1" applyBorder="1" applyAlignment="1" applyProtection="1">
      <alignment horizontal="left"/>
      <protection locked="0"/>
    </xf>
    <xf fontId="35" fillId="33" borderId="65" numFmtId="0" xfId="0" applyFont="1" applyFill="1" applyBorder="1" applyAlignment="1" applyProtection="1">
      <alignment horizontal="left"/>
      <protection locked="0"/>
    </xf>
    <xf fontId="34" fillId="33" borderId="41" numFmtId="0" xfId="0" applyFont="1" applyFill="1" applyBorder="1" applyProtection="1">
      <protection locked="0"/>
    </xf>
    <xf fontId="36" fillId="0" borderId="65" numFmtId="0" xfId="6" applyFont="1" applyBorder="1" applyAlignment="1" applyProtection="1">
      <alignment horizontal="center"/>
      <protection locked="0"/>
    </xf>
    <xf fontId="36" fillId="0" borderId="37" numFmtId="0" xfId="6" applyFont="1" applyBorder="1" applyAlignment="1" applyProtection="1">
      <alignment horizontal="center"/>
      <protection locked="0"/>
    </xf>
    <xf fontId="36" fillId="0" borderId="38" numFmtId="0" xfId="6" applyFont="1" applyBorder="1" applyAlignment="1" applyProtection="1">
      <alignment horizontal="center"/>
      <protection locked="0"/>
    </xf>
    <xf fontId="34" fillId="33" borderId="56" numFmtId="0" xfId="0" applyFont="1" applyFill="1" applyBorder="1" applyAlignment="1" applyProtection="1">
      <alignment horizontal="center"/>
      <protection locked="0"/>
    </xf>
    <xf fontId="34" fillId="33" borderId="57" numFmtId="0" xfId="0" applyFont="1" applyFill="1" applyBorder="1" applyAlignment="1" applyProtection="1">
      <alignment horizontal="center"/>
      <protection locked="0"/>
    </xf>
    <xf fontId="34" fillId="33" borderId="58" numFmtId="0" xfId="0" applyFont="1" applyFill="1" applyBorder="1" applyAlignment="1" applyProtection="1">
      <alignment horizontal="left"/>
      <protection locked="0"/>
    </xf>
    <xf fontId="34" fillId="33" borderId="59" numFmtId="0" xfId="0" applyFont="1" applyFill="1" applyBorder="1" applyAlignment="1" applyProtection="1">
      <alignment horizontal="left"/>
      <protection locked="0"/>
    </xf>
    <xf fontId="34" fillId="33" borderId="60" numFmtId="0" xfId="0" applyFont="1" applyFill="1" applyBorder="1" applyAlignment="1" applyProtection="1">
      <alignment horizontal="left"/>
      <protection locked="0"/>
    </xf>
    <xf fontId="35" fillId="33" borderId="57" numFmtId="0" xfId="0" applyFont="1" applyFill="1" applyBorder="1" applyAlignment="1" applyProtection="1">
      <alignment horizontal="center"/>
      <protection locked="0"/>
    </xf>
    <xf fontId="35" fillId="33" borderId="58" numFmtId="0" xfId="0" applyFont="1" applyFill="1" applyBorder="1" applyAlignment="1" applyProtection="1">
      <alignment horizontal="left"/>
      <protection locked="0"/>
    </xf>
    <xf fontId="35" fillId="33" borderId="59" numFmtId="0" xfId="0" applyFont="1" applyFill="1" applyBorder="1" applyAlignment="1" applyProtection="1">
      <alignment horizontal="left"/>
      <protection locked="0"/>
    </xf>
    <xf fontId="35" fillId="33" borderId="60" numFmtId="0" xfId="0" applyFont="1" applyFill="1" applyBorder="1" applyAlignment="1" applyProtection="1">
      <alignment horizontal="left"/>
      <protection locked="0"/>
    </xf>
    <xf fontId="35" fillId="33" borderId="56" numFmtId="0" xfId="0" applyFont="1" applyFill="1" applyBorder="1" applyProtection="1">
      <protection locked="0"/>
    </xf>
    <xf fontId="35" fillId="33" borderId="57" numFmtId="0" xfId="0" applyFont="1" applyFill="1" applyBorder="1" applyProtection="1">
      <protection locked="0"/>
    </xf>
    <xf fontId="34" fillId="33" borderId="59" numFmtId="0" xfId="0" applyFont="1" applyFill="1" applyBorder="1" applyAlignment="1" applyProtection="1">
      <alignment horizontal="center"/>
      <protection locked="0"/>
    </xf>
    <xf fontId="34" fillId="33" borderId="60" numFmtId="0" xfId="0" applyFont="1" applyFill="1" applyBorder="1" applyAlignment="1" applyProtection="1">
      <alignment horizontal="center"/>
      <protection locked="0"/>
    </xf>
    <xf fontId="0" fillId="0" borderId="56" numFmtId="0" xfId="0" applyBorder="1" applyAlignment="1" applyProtection="1">
      <alignment horizontal="center"/>
      <protection locked="0"/>
    </xf>
    <xf fontId="0" fillId="0" borderId="57" numFmtId="0" xfId="0" applyBorder="1" applyAlignment="1" applyProtection="1">
      <alignment horizontal="center"/>
      <protection locked="0"/>
    </xf>
    <xf fontId="0" fillId="0" borderId="58" numFmtId="0" xfId="0" applyBorder="1" applyAlignment="1" applyProtection="1">
      <alignment horizontal="left"/>
      <protection locked="0"/>
    </xf>
    <xf fontId="0" fillId="0" borderId="59" numFmtId="0" xfId="0" applyBorder="1" applyAlignment="1" applyProtection="1">
      <alignment horizontal="left"/>
      <protection locked="0"/>
    </xf>
    <xf fontId="0" fillId="0" borderId="60" numFmtId="0" xfId="0" applyBorder="1" applyAlignment="1" applyProtection="1">
      <alignment horizontal="left"/>
      <protection locked="0"/>
    </xf>
    <xf fontId="37" fillId="0" borderId="57" numFmtId="0" xfId="0" applyFont="1" applyBorder="1" applyAlignment="1" applyProtection="1">
      <alignment horizontal="center"/>
      <protection locked="0"/>
    </xf>
    <xf fontId="37" fillId="0" borderId="58" numFmtId="0" xfId="0" applyFont="1" applyBorder="1" applyAlignment="1" applyProtection="1">
      <alignment horizontal="left"/>
      <protection locked="0"/>
    </xf>
    <xf fontId="37" fillId="0" borderId="59" numFmtId="0" xfId="0" applyFont="1" applyBorder="1" applyAlignment="1" applyProtection="1">
      <alignment horizontal="left"/>
      <protection locked="0"/>
    </xf>
    <xf fontId="37" fillId="0" borderId="60" numFmtId="0" xfId="0" applyFont="1" applyBorder="1" applyAlignment="1" applyProtection="1">
      <alignment horizontal="left"/>
      <protection locked="0"/>
    </xf>
    <xf fontId="37" fillId="0" borderId="56" numFmtId="0" xfId="0" applyFont="1" applyBorder="1" applyProtection="1">
      <protection locked="0"/>
    </xf>
    <xf fontId="37" fillId="0" borderId="57" numFmtId="0" xfId="0" applyFont="1" applyBorder="1" applyProtection="1">
      <protection locked="0"/>
    </xf>
    <xf fontId="0" fillId="0" borderId="59" numFmtId="0" xfId="0" applyBorder="1" applyAlignment="1" applyProtection="1">
      <alignment horizontal="center"/>
      <protection locked="0"/>
    </xf>
    <xf fontId="0" fillId="0" borderId="60" numFmtId="0" xfId="0" applyBorder="1" applyAlignment="1" applyProtection="1">
      <alignment horizontal="center"/>
      <protection locked="0"/>
    </xf>
    <xf fontId="37" fillId="0" borderId="0" numFmtId="0" xfId="0" applyFont="1" applyAlignment="1" applyProtection="1">
      <alignment horizontal="center"/>
      <protection locked="0"/>
    </xf>
    <xf fontId="37" fillId="0" borderId="0" numFmtId="0" xfId="0" applyFont="1" applyProtection="1">
      <protection locked="0"/>
    </xf>
    <xf fontId="0" fillId="0" borderId="9" numFmtId="0" xfId="0" applyBorder="1" applyProtection="1">
      <protection locked="0"/>
    </xf>
    <xf fontId="0" fillId="0" borderId="10" numFmtId="0" xfId="0" applyBorder="1" applyAlignment="1" applyProtection="1">
      <alignment horizontal="center"/>
      <protection locked="0"/>
    </xf>
    <xf fontId="24" fillId="27" borderId="29" numFmtId="0" xfId="0" applyFont="1" applyFill="1" applyBorder="1" applyAlignment="1">
      <alignment horizontal="center"/>
    </xf>
    <xf fontId="24" fillId="27" borderId="30" numFmtId="0" xfId="0" applyFont="1" applyFill="1" applyBorder="1" applyAlignment="1">
      <alignment horizontal="center"/>
    </xf>
    <xf fontId="24" fillId="27" borderId="31" numFmtId="0" xfId="0" applyFont="1" applyFill="1" applyBorder="1" applyAlignment="1">
      <alignment horizontal="center"/>
    </xf>
    <xf fontId="24" fillId="27" borderId="49" numFmtId="0" xfId="0" applyFont="1" applyFill="1" applyBorder="1" applyAlignment="1">
      <alignment horizontal="center"/>
    </xf>
    <xf fontId="24" fillId="27" borderId="52" numFmtId="0" xfId="0" applyFont="1" applyFill="1" applyBorder="1" applyAlignment="1">
      <alignment horizontal="center"/>
    </xf>
    <xf fontId="24" fillId="27" borderId="50" numFmtId="0" xfId="0" applyFont="1" applyFill="1" applyBorder="1" applyAlignment="1">
      <alignment horizontal="center"/>
    </xf>
    <xf fontId="25" fillId="27" borderId="39" numFmtId="0" xfId="0" applyFont="1" applyFill="1" applyBorder="1" applyAlignment="1">
      <alignment horizontal="center"/>
    </xf>
    <xf fontId="25" fillId="27" borderId="40" numFmtId="0" xfId="0" applyFont="1" applyFill="1" applyBorder="1" applyAlignment="1">
      <alignment horizontal="center"/>
    </xf>
    <xf fontId="0" fillId="27" borderId="40" numFmtId="0" xfId="0" applyFill="1" applyBorder="1" applyAlignment="1" applyProtection="1">
      <alignment horizontal="center"/>
      <protection locked="0"/>
    </xf>
    <xf fontId="0" fillId="27" borderId="41" numFmtId="0" xfId="0" applyFill="1" applyBorder="1" applyAlignment="1" applyProtection="1">
      <alignment horizontal="center"/>
      <protection locked="0"/>
    </xf>
    <xf fontId="25" fillId="27" borderId="39" numFmtId="0" xfId="0" applyFont="1" applyFill="1" applyBorder="1" applyAlignment="1">
      <alignment horizontal="center" wrapText="1"/>
    </xf>
    <xf fontId="25" fillId="27" borderId="40" numFmtId="0" xfId="0" applyFont="1" applyFill="1" applyBorder="1" applyAlignment="1">
      <alignment horizontal="center" wrapText="1"/>
    </xf>
    <xf fontId="25" fillId="27" borderId="56" numFmtId="0" xfId="0" applyFont="1" applyFill="1" applyBorder="1" applyAlignment="1">
      <alignment horizontal="center" wrapText="1"/>
    </xf>
    <xf fontId="25" fillId="27" borderId="59" numFmtId="0" xfId="0" applyFont="1" applyFill="1" applyBorder="1" applyAlignment="1">
      <alignment horizontal="center" wrapText="1"/>
    </xf>
    <xf fontId="0" fillId="27" borderId="59" numFmtId="0" xfId="0" applyFill="1" applyBorder="1" applyAlignment="1" applyProtection="1">
      <alignment horizontal="center"/>
      <protection locked="0"/>
    </xf>
    <xf fontId="0" fillId="27" borderId="57" numFmtId="0" xfId="0" applyFill="1" applyBorder="1" applyAlignment="1" applyProtection="1">
      <alignment horizontal="center"/>
      <protection locked="0"/>
    </xf>
    <xf fontId="25" fillId="0" borderId="48" numFmtId="0" xfId="0" applyFont="1" applyBorder="1" applyAlignment="1" applyProtection="1">
      <alignment horizontal="center" wrapText="1"/>
      <protection locked="0"/>
    </xf>
    <xf fontId="25" fillId="0" borderId="0" numFmtId="0" xfId="0" applyFont="1" applyAlignment="1" applyProtection="1">
      <alignment horizontal="center" wrapText="1"/>
      <protection locked="0"/>
    </xf>
    <xf fontId="0" fillId="0" borderId="48" numFmtId="0" xfId="0" applyBorder="1" applyProtection="1">
      <protection locked="0"/>
    </xf>
    <xf fontId="24" fillId="27" borderId="59" numFmtId="0" xfId="0" applyFont="1" applyFill="1" applyBorder="1" applyAlignment="1">
      <alignment horizontal="center"/>
    </xf>
    <xf fontId="24" fillId="27" borderId="57" numFmtId="0" xfId="0" applyFont="1" applyFill="1" applyBorder="1" applyAlignment="1">
      <alignment horizontal="center"/>
    </xf>
    <xf fontId="25" fillId="27" borderId="49" numFmtId="0" xfId="0" applyFont="1" applyFill="1" applyBorder="1" applyAlignment="1">
      <alignment horizontal="center" wrapText="1"/>
    </xf>
    <xf fontId="25" fillId="27" borderId="52" numFmtId="0" xfId="0" applyFont="1" applyFill="1" applyBorder="1" applyAlignment="1">
      <alignment horizontal="center" wrapText="1"/>
    </xf>
    <xf fontId="25" fillId="27" borderId="53" numFmtId="0" xfId="0" applyFont="1" applyFill="1" applyBorder="1" applyAlignment="1">
      <alignment horizontal="center" wrapText="1"/>
    </xf>
    <xf fontId="24" fillId="0" borderId="29" numFmtId="1" xfId="0" applyNumberFormat="1" applyFont="1" applyBorder="1" applyAlignment="1" applyProtection="1">
      <alignment horizontal="center" vertical="center"/>
      <protection locked="0"/>
    </xf>
    <xf fontId="24" fillId="0" borderId="31" numFmtId="1" xfId="0" applyNumberFormat="1" applyFont="1" applyBorder="1" applyAlignment="1" applyProtection="1">
      <alignment horizontal="center" vertical="center"/>
      <protection locked="0"/>
    </xf>
    <xf fontId="24" fillId="0" borderId="29" numFmtId="1" xfId="0" applyNumberFormat="1" applyFont="1" applyBorder="1" applyAlignment="1">
      <alignment horizontal="center" vertical="center"/>
    </xf>
    <xf fontId="24" fillId="0" borderId="31" numFmtId="1" xfId="0" applyNumberFormat="1" applyFont="1" applyBorder="1" applyAlignment="1">
      <alignment horizontal="center" vertical="center"/>
    </xf>
    <xf fontId="24" fillId="27" borderId="9" numFmtId="0" xfId="0" applyFont="1" applyFill="1" applyBorder="1" applyAlignment="1">
      <alignment horizontal="center" vertical="center" wrapText="1"/>
    </xf>
    <xf fontId="24" fillId="27" borderId="10" numFmtId="0" xfId="0" applyFont="1" applyFill="1" applyBorder="1" applyAlignment="1">
      <alignment horizontal="center" vertical="center" wrapText="1"/>
    </xf>
    <xf fontId="24" fillId="27" borderId="13" numFmtId="0" xfId="0" applyFont="1" applyFill="1" applyBorder="1" applyAlignment="1">
      <alignment horizontal="center" vertical="center" wrapText="1"/>
    </xf>
    <xf fontId="24" fillId="27" borderId="26" numFmtId="0" xfId="0" applyFont="1" applyFill="1" applyBorder="1" applyAlignment="1">
      <alignment horizontal="center" vertical="center" wrapText="1"/>
    </xf>
    <xf fontId="24" fillId="27" borderId="27" numFmtId="0" xfId="0" applyFont="1" applyFill="1" applyBorder="1" applyAlignment="1">
      <alignment horizontal="center" vertical="center" wrapText="1"/>
    </xf>
    <xf fontId="24" fillId="27" borderId="28" numFmtId="0" xfId="0" applyFont="1" applyFill="1" applyBorder="1" applyAlignment="1">
      <alignment horizontal="center" vertical="center" wrapText="1"/>
    </xf>
    <xf fontId="0" fillId="27" borderId="40" numFmtId="10" xfId="0" applyNumberFormat="1" applyFill="1" applyBorder="1" applyAlignment="1" applyProtection="1">
      <alignment horizontal="center"/>
      <protection locked="0"/>
    </xf>
    <xf fontId="0" fillId="27" borderId="41" numFmtId="10" xfId="0" applyNumberFormat="1" applyFill="1" applyBorder="1" applyAlignment="1" applyProtection="1">
      <alignment horizontal="center"/>
      <protection locked="0"/>
    </xf>
    <xf fontId="0" fillId="0" borderId="26" numFmtId="0" xfId="0" applyBorder="1" applyProtection="1">
      <protection locked="0"/>
    </xf>
    <xf fontId="0" fillId="0" borderId="27" numFmtId="0" xfId="0" applyBorder="1" applyProtection="1">
      <protection locked="0"/>
    </xf>
    <xf fontId="0" fillId="0" borderId="27" numFmtId="0" xfId="0" applyBorder="1" applyAlignment="1" applyProtection="1">
      <alignment horizontal="center"/>
      <protection locked="0"/>
    </xf>
    <xf fontId="0" fillId="0" borderId="0" numFmtId="10" xfId="0" applyNumberFormat="1" applyAlignment="1" applyProtection="1">
      <alignment horizontal="center"/>
      <protection locked="0"/>
    </xf>
    <xf fontId="24" fillId="27" borderId="61" numFmtId="0" xfId="0" applyFont="1" applyFill="1" applyBorder="1" applyAlignment="1">
      <alignment horizontal="center"/>
    </xf>
    <xf fontId="24" fillId="27" borderId="51" numFmtId="0" xfId="0" applyFont="1" applyFill="1" applyBorder="1" applyAlignment="1">
      <alignment horizontal="center"/>
    </xf>
    <xf fontId="24" fillId="27" borderId="53" numFmtId="0" xfId="0" applyFont="1" applyFill="1" applyBorder="1" applyAlignment="1">
      <alignment horizontal="center"/>
    </xf>
    <xf fontId="24" fillId="27" borderId="63" numFmtId="0" xfId="0" applyFont="1" applyFill="1" applyBorder="1" applyAlignment="1">
      <alignment horizontal="center"/>
    </xf>
    <xf fontId="25" fillId="27" borderId="36" numFmtId="0" xfId="0" applyFont="1" applyFill="1" applyBorder="1" applyAlignment="1">
      <alignment horizontal="center"/>
    </xf>
    <xf fontId="25" fillId="27" borderId="64" numFmtId="0" xfId="0" applyFont="1" applyFill="1" applyBorder="1" applyAlignment="1">
      <alignment horizontal="center"/>
    </xf>
    <xf fontId="0" fillId="27" borderId="65" numFmtId="0" xfId="0" applyFill="1" applyBorder="1" applyAlignment="1" applyProtection="1">
      <alignment horizontal="center"/>
      <protection locked="0"/>
    </xf>
    <xf fontId="0" fillId="27" borderId="64" numFmtId="0" xfId="0" applyFill="1" applyBorder="1" applyAlignment="1" applyProtection="1">
      <alignment horizontal="center"/>
      <protection locked="0"/>
    </xf>
    <xf fontId="0" fillId="27" borderId="65" numFmtId="10" xfId="3" applyNumberFormat="1" applyFill="1" applyBorder="1" applyAlignment="1" applyProtection="1">
      <alignment horizontal="center"/>
    </xf>
    <xf fontId="0" fillId="27" borderId="38" numFmtId="10" xfId="3" applyNumberFormat="1" applyFill="1" applyBorder="1" applyAlignment="1" applyProtection="1">
      <alignment horizontal="center"/>
    </xf>
    <xf fontId="25" fillId="27" borderId="36" numFmtId="0" xfId="0" applyFont="1" applyFill="1" applyBorder="1" applyAlignment="1">
      <alignment horizontal="center" wrapText="1"/>
    </xf>
    <xf fontId="25" fillId="27" borderId="64" numFmtId="0" xfId="0" applyFont="1" applyFill="1" applyBorder="1" applyAlignment="1">
      <alignment horizontal="center" wrapText="1"/>
    </xf>
    <xf fontId="0" fillId="27" borderId="66" numFmtId="10" xfId="3" applyNumberFormat="1" applyFill="1" applyBorder="1" applyAlignment="1" applyProtection="1">
      <alignment horizontal="center"/>
    </xf>
    <xf fontId="0" fillId="27" borderId="67" numFmtId="10" xfId="3" applyNumberFormat="1" applyFill="1" applyBorder="1" applyAlignment="1" applyProtection="1">
      <alignment horizontal="center"/>
    </xf>
    <xf fontId="25" fillId="27" borderId="42" numFmtId="0" xfId="0" applyFont="1" applyFill="1" applyBorder="1" applyAlignment="1">
      <alignment horizontal="center" wrapText="1"/>
    </xf>
    <xf fontId="25" fillId="27" borderId="58" numFmtId="0" xfId="0" applyFont="1" applyFill="1" applyBorder="1" applyAlignment="1">
      <alignment horizontal="center" wrapText="1"/>
    </xf>
    <xf fontId="0" fillId="27" borderId="60" numFmtId="0" xfId="0" applyFill="1" applyBorder="1" applyAlignment="1" applyProtection="1">
      <alignment horizontal="center"/>
      <protection locked="0"/>
    </xf>
    <xf fontId="0" fillId="27" borderId="58" numFmtId="0" xfId="0" applyFill="1" applyBorder="1" applyAlignment="1" applyProtection="1">
      <alignment horizontal="center"/>
      <protection locked="0"/>
    </xf>
    <xf fontId="25" fillId="27" borderId="29" numFmtId="0" xfId="0" applyFont="1" applyFill="1" applyBorder="1" applyAlignment="1">
      <alignment horizontal="center" wrapText="1"/>
    </xf>
    <xf fontId="25" fillId="27" borderId="68" numFmtId="0" xfId="0" applyFont="1" applyFill="1" applyBorder="1" applyAlignment="1">
      <alignment horizontal="center" wrapText="1"/>
    </xf>
    <xf fontId="0" fillId="27" borderId="69" numFmtId="0" xfId="0" applyFill="1" applyBorder="1" applyAlignment="1" applyProtection="1">
      <alignment horizontal="center"/>
      <protection locked="0"/>
    </xf>
    <xf fontId="0" fillId="27" borderId="68" numFmtId="0" xfId="0" applyFill="1" applyBorder="1" applyAlignment="1" applyProtection="1">
      <alignment horizontal="center"/>
      <protection locked="0"/>
    </xf>
    <xf fontId="0" fillId="27" borderId="69" numFmtId="10" xfId="3" applyNumberFormat="1" applyFill="1" applyBorder="1" applyAlignment="1" applyProtection="1">
      <alignment horizontal="center"/>
    </xf>
    <xf fontId="0" fillId="27" borderId="31" numFmtId="10" xfId="3" applyNumberFormat="1" applyFill="1" applyBorder="1" applyAlignment="1" applyProtection="1">
      <alignment horizontal="center"/>
    </xf>
    <xf fontId="0" fillId="27" borderId="40" numFmtId="10" xfId="3" applyNumberFormat="1" applyFill="1" applyBorder="1" applyAlignment="1" applyProtection="1">
      <alignment horizontal="center"/>
    </xf>
    <xf fontId="0" fillId="27" borderId="41" numFmtId="10" xfId="3" applyNumberFormat="1" applyFill="1" applyBorder="1" applyAlignment="1" applyProtection="1">
      <alignment horizontal="center"/>
    </xf>
    <xf fontId="25" fillId="27" borderId="45" numFmtId="0" xfId="0" applyFont="1" applyFill="1" applyBorder="1" applyAlignment="1">
      <alignment horizontal="center" wrapText="1"/>
    </xf>
    <xf fontId="25" fillId="27" borderId="46" numFmtId="0" xfId="0" applyFont="1" applyFill="1" applyBorder="1" applyAlignment="1">
      <alignment horizontal="center" wrapText="1"/>
    </xf>
    <xf fontId="0" fillId="27" borderId="46" numFmtId="0" xfId="0" applyFill="1" applyBorder="1" applyAlignment="1" applyProtection="1">
      <alignment horizontal="center"/>
      <protection locked="0"/>
    </xf>
    <xf fontId="25" fillId="27" borderId="70" numFmtId="0" xfId="0" applyFont="1" applyFill="1" applyBorder="1" applyAlignment="1">
      <alignment horizontal="center" wrapText="1"/>
    </xf>
    <xf fontId="25" fillId="27" borderId="71" numFmtId="0" xfId="0" applyFont="1" applyFill="1" applyBorder="1" applyAlignment="1">
      <alignment horizontal="center" wrapText="1"/>
    </xf>
    <xf fontId="0" fillId="27" borderId="71" numFmtId="0" xfId="0" applyFill="1" applyBorder="1" applyAlignment="1" applyProtection="1">
      <alignment horizontal="center"/>
      <protection locked="0"/>
    </xf>
    <xf fontId="0" fillId="27" borderId="71" numFmtId="10" xfId="3" applyNumberFormat="1" applyFill="1" applyBorder="1" applyAlignment="1" applyProtection="1">
      <alignment horizontal="center"/>
    </xf>
    <xf fontId="0" fillId="27" borderId="72" numFmtId="10" xfId="3" applyNumberFormat="1" applyFill="1" applyBorder="1" applyAlignment="1" applyProtection="1">
      <alignment horizontal="center"/>
    </xf>
    <xf fontId="24" fillId="27" borderId="48" numFmtId="0" xfId="0" applyFont="1" applyFill="1" applyBorder="1" applyAlignment="1">
      <alignment horizontal="center" vertical="center" wrapText="1"/>
    </xf>
    <xf fontId="24" fillId="27" borderId="0" numFmtId="0" xfId="0" applyFont="1" applyFill="1" applyAlignment="1">
      <alignment horizontal="center" vertical="center" wrapText="1"/>
    </xf>
    <xf fontId="24" fillId="27" borderId="25" numFmtId="0" xfId="0" applyFont="1" applyFill="1" applyBorder="1" applyAlignment="1">
      <alignment horizontal="center" vertical="center" wrapText="1"/>
    </xf>
    <xf fontId="27" fillId="27" borderId="39" numFmtId="0" xfId="0" applyFont="1" applyFill="1" applyBorder="1" applyAlignment="1">
      <alignment horizontal="center"/>
    </xf>
    <xf fontId="27" fillId="27" borderId="40" numFmtId="0" xfId="0" applyFont="1" applyFill="1" applyBorder="1" applyAlignment="1">
      <alignment horizontal="center"/>
    </xf>
    <xf fontId="38" fillId="27" borderId="40" numFmtId="0" xfId="0" applyFont="1" applyFill="1" applyBorder="1" applyAlignment="1">
      <alignment horizontal="center" vertical="center"/>
    </xf>
    <xf fontId="38" fillId="27" borderId="41" numFmtId="0" xfId="0" applyFont="1" applyFill="1" applyBorder="1" applyAlignment="1">
      <alignment horizontal="center" vertical="center"/>
    </xf>
    <xf fontId="39" fillId="0" borderId="0" numFmtId="0" xfId="532" applyFont="1" applyAlignment="1">
      <alignment horizontal="center" wrapText="1"/>
    </xf>
    <xf fontId="0" fillId="27" borderId="14" numFmtId="0" xfId="0" applyFill="1" applyBorder="1" applyAlignment="1">
      <alignment horizontal="left"/>
    </xf>
    <xf fontId="0" fillId="27" borderId="15" numFmtId="0" xfId="0" applyFill="1" applyBorder="1" applyAlignment="1">
      <alignment horizontal="left"/>
    </xf>
    <xf fontId="36" fillId="27" borderId="34" numFmtId="0" xfId="0" applyFont="1" applyFill="1" applyBorder="1" applyAlignment="1" applyProtection="1">
      <alignment horizontal="center"/>
      <protection locked="0"/>
    </xf>
    <xf fontId="0" fillId="27" borderId="34" numFmtId="0" xfId="0" applyFill="1" applyBorder="1" applyAlignment="1" applyProtection="1">
      <alignment horizontal="center"/>
      <protection locked="0"/>
    </xf>
    <xf fontId="0" fillId="27" borderId="35" numFmtId="0" xfId="0" applyFill="1" applyBorder="1" applyAlignment="1" applyProtection="1">
      <alignment horizontal="center"/>
      <protection locked="0"/>
    </xf>
    <xf fontId="40" fillId="34" borderId="0" numFmtId="0" xfId="532" applyFont="1" applyFill="1" applyAlignment="1">
      <alignment horizontal="left" vertical="center" wrapText="1"/>
    </xf>
    <xf fontId="40" fillId="34" borderId="0" numFmtId="0" xfId="532" applyFont="1" applyFill="1" applyAlignment="1">
      <alignment horizontal="center" vertical="center" wrapText="1"/>
    </xf>
    <xf fontId="0" fillId="27" borderId="36" numFmtId="0" xfId="0" applyFill="1" applyBorder="1" applyAlignment="1">
      <alignment horizontal="left"/>
    </xf>
    <xf fontId="0" fillId="27" borderId="37" numFmtId="0" xfId="0" applyFill="1" applyBorder="1" applyAlignment="1">
      <alignment horizontal="left"/>
    </xf>
    <xf fontId="36" fillId="27" borderId="40" numFmtId="0" xfId="0" applyFont="1" applyFill="1" applyBorder="1" applyAlignment="1" applyProtection="1">
      <alignment horizontal="center"/>
      <protection locked="0"/>
    </xf>
    <xf fontId="0" fillId="27" borderId="19" numFmtId="0" xfId="0" applyFill="1" applyBorder="1" applyAlignment="1">
      <alignment horizontal="left"/>
    </xf>
    <xf fontId="0" fillId="27" borderId="20" numFmtId="0" xfId="0" applyFill="1" applyBorder="1" applyAlignment="1">
      <alignment horizontal="left"/>
    </xf>
    <xf fontId="36" fillId="27" borderId="46" numFmtId="0" xfId="0" applyFont="1" applyFill="1" applyBorder="1" applyAlignment="1" applyProtection="1">
      <alignment horizontal="center"/>
      <protection locked="0"/>
    </xf>
    <xf fontId="41" fillId="27" borderId="29" numFmtId="0" xfId="0" applyFont="1" applyFill="1" applyBorder="1" applyAlignment="1">
      <alignment horizontal="center"/>
    </xf>
    <xf fontId="41" fillId="27" borderId="31" numFmtId="0" xfId="0" applyFont="1" applyFill="1" applyBorder="1" applyAlignment="1">
      <alignment horizontal="center"/>
    </xf>
    <xf fontId="42" fillId="34" borderId="0" numFmtId="0" xfId="532" applyFont="1" applyFill="1" applyAlignment="1">
      <alignment horizontal="left" vertical="center" wrapText="1"/>
    </xf>
    <xf fontId="43" fillId="0" borderId="0" numFmtId="0" xfId="532" applyFont="1" applyAlignment="1">
      <alignment horizontal="center"/>
    </xf>
    <xf fontId="41" fillId="0" borderId="0" numFmtId="0" xfId="0" applyFont="1" applyAlignment="1">
      <alignment horizontal="center"/>
    </xf>
    <xf fontId="41" fillId="27" borderId="70" numFmtId="0" xfId="0" applyFont="1" applyFill="1" applyBorder="1" applyAlignment="1">
      <alignment horizontal="center"/>
    </xf>
    <xf fontId="41" fillId="27" borderId="71" numFmtId="0" xfId="0" applyFont="1" applyFill="1" applyBorder="1" applyAlignment="1">
      <alignment horizontal="center"/>
    </xf>
    <xf fontId="24" fillId="27" borderId="70" numFmtId="0" xfId="0" applyFont="1" applyFill="1" applyBorder="1" applyAlignment="1">
      <alignment horizontal="center"/>
    </xf>
    <xf fontId="24" fillId="27" borderId="72" numFmtId="0" xfId="0" applyFont="1" applyFill="1" applyBorder="1" applyAlignment="1">
      <alignment horizontal="center"/>
    </xf>
    <xf fontId="0" fillId="27" borderId="17" numFmtId="0" xfId="0" applyFill="1" applyBorder="1" applyAlignment="1">
      <alignment horizontal="center"/>
    </xf>
    <xf fontId="0" fillId="27" borderId="18" numFmtId="0" xfId="0" applyFill="1" applyBorder="1" applyAlignment="1">
      <alignment horizontal="center"/>
    </xf>
    <xf fontId="0" fillId="27" borderId="42" numFmtId="0" xfId="0" applyFill="1" applyBorder="1" applyAlignment="1">
      <alignment horizontal="left"/>
    </xf>
    <xf fontId="0" fillId="27" borderId="43" numFmtId="0" xfId="0" applyFill="1" applyBorder="1" applyAlignment="1">
      <alignment horizontal="left"/>
    </xf>
    <xf fontId="0" fillId="0" borderId="73" numFmtId="0" xfId="0" applyBorder="1" applyProtection="1">
      <protection locked="0"/>
    </xf>
    <xf fontId="0" fillId="0" borderId="73" numFmtId="0" xfId="0" applyBorder="1" applyAlignment="1" applyProtection="1">
      <alignment horizontal="center"/>
      <protection locked="0"/>
    </xf>
    <xf fontId="0" fillId="0" borderId="74" numFmtId="0" xfId="0" applyBorder="1" applyProtection="1">
      <protection locked="0"/>
    </xf>
    <xf fontId="27" fillId="27" borderId="75" numFmtId="0" xfId="0" applyFont="1" applyFill="1" applyBorder="1" applyAlignment="1">
      <alignment horizontal="center" vertical="center" wrapText="1"/>
    </xf>
    <xf fontId="27" fillId="27" borderId="76" numFmtId="0" xfId="0" applyFont="1" applyFill="1" applyBorder="1" applyAlignment="1">
      <alignment horizontal="center" vertical="center" wrapText="1"/>
    </xf>
    <xf fontId="27" fillId="27" borderId="77" numFmtId="0" xfId="0" applyFont="1" applyFill="1" applyBorder="1" applyAlignment="1">
      <alignment horizontal="center" vertical="center" wrapText="1"/>
    </xf>
    <xf fontId="27" fillId="27" borderId="78" numFmtId="0" xfId="0" applyFont="1" applyFill="1" applyBorder="1" applyAlignment="1">
      <alignment horizontal="center" vertical="center" wrapText="1"/>
    </xf>
    <xf fontId="41" fillId="27" borderId="79" numFmtId="0" xfId="0" applyFont="1" applyFill="1" applyBorder="1" applyAlignment="1">
      <alignment horizontal="center"/>
    </xf>
    <xf fontId="41" fillId="27" borderId="80" numFmtId="0" xfId="0" applyFont="1" applyFill="1" applyBorder="1" applyAlignment="1">
      <alignment horizontal="center"/>
    </xf>
    <xf fontId="41" fillId="27" borderId="81" numFmtId="0" xfId="0" applyFont="1" applyFill="1" applyBorder="1" applyAlignment="1">
      <alignment horizontal="center"/>
    </xf>
    <xf fontId="38" fillId="27" borderId="79" numFmtId="0" xfId="0" applyFont="1" applyFill="1" applyBorder="1" applyAlignment="1">
      <alignment horizontal="center" vertical="center"/>
    </xf>
    <xf fontId="38" fillId="27" borderId="81" numFmtId="0" xfId="0" applyFont="1" applyFill="1" applyBorder="1" applyAlignment="1">
      <alignment horizontal="center" vertical="center"/>
    </xf>
    <xf fontId="0" fillId="0" borderId="0" numFmtId="1" xfId="0" applyNumberFormat="1" applyAlignment="1" applyProtection="1">
      <alignment vertical="center" wrapText="1"/>
      <protection locked="0"/>
    </xf>
    <xf fontId="0" fillId="0" borderId="0" numFmtId="1" xfId="0" applyNumberFormat="1" applyAlignment="1">
      <alignment horizontal="left" vertical="center" wrapText="1"/>
      <protection locked="0"/>
    </xf>
    <xf fontId="0" fillId="0" borderId="0" numFmtId="1" xfId="0" applyNumberFormat="1" applyAlignment="1">
      <alignment horizontal="center" vertical="center" wrapText="1"/>
      <protection locked="0"/>
    </xf>
    <xf fontId="0" fillId="0" borderId="0" numFmtId="1" xfId="0" applyNumberFormat="1" applyProtection="1">
      <protection locked="0"/>
    </xf>
    <xf fontId="36" fillId="27" borderId="79" numFmtId="0" xfId="0" applyFont="1" applyFill="1" applyBorder="1" applyAlignment="1">
      <alignment horizontal="left"/>
    </xf>
    <xf fontId="36" fillId="27" borderId="80" numFmtId="0" xfId="0" applyFont="1" applyFill="1" applyBorder="1" applyAlignment="1">
      <alignment horizontal="left"/>
    </xf>
    <xf fontId="36" fillId="27" borderId="81" numFmtId="0" xfId="0" applyFont="1" applyFill="1" applyBorder="1" applyAlignment="1">
      <alignment horizontal="left"/>
    </xf>
    <xf fontId="0" fillId="27" borderId="79" numFmtId="1" xfId="0" applyNumberFormat="1" applyFill="1" applyBorder="1" applyAlignment="1">
      <alignment horizontal="center" vertical="center" wrapText="1"/>
      <protection locked="0"/>
    </xf>
    <xf fontId="0" fillId="27" borderId="81" numFmtId="1" xfId="0" applyNumberFormat="1" applyFill="1" applyBorder="1" applyAlignment="1">
      <alignment horizontal="center" vertical="center" wrapText="1"/>
      <protection locked="0"/>
    </xf>
    <xf fontId="44" fillId="35" borderId="0" numFmtId="10" xfId="0" applyNumberFormat="1" applyFont="1" applyFill="1" applyAlignment="1" applyProtection="1">
      <alignment horizontal="left"/>
    </xf>
    <xf fontId="44" fillId="35" borderId="0" numFmtId="10" xfId="0" applyNumberFormat="1" applyFont="1" applyFill="1" applyAlignment="1" applyProtection="1">
      <alignment horizontal="center"/>
    </xf>
    <xf fontId="44" fillId="35" borderId="0" numFmtId="1" xfId="0" applyNumberFormat="1" applyFont="1" applyFill="1" applyAlignment="1" applyProtection="1">
      <alignment horizontal="center"/>
    </xf>
    <xf fontId="36" fillId="27" borderId="79" numFmtId="0" xfId="0" applyFont="1" applyFill="1" applyBorder="1" applyAlignment="1">
      <alignment horizontal="left" wrapText="1"/>
    </xf>
    <xf fontId="36" fillId="27" borderId="80" numFmtId="0" xfId="0" applyFont="1" applyFill="1" applyBorder="1" applyAlignment="1">
      <alignment horizontal="left" wrapText="1"/>
    </xf>
    <xf fontId="36" fillId="27" borderId="81" numFmtId="0" xfId="0" applyFont="1" applyFill="1" applyBorder="1" applyAlignment="1">
      <alignment horizontal="left" wrapText="1"/>
    </xf>
    <xf fontId="27" fillId="27" borderId="79" numFmtId="0" xfId="0" applyFont="1" applyFill="1" applyBorder="1" applyAlignment="1">
      <alignment horizontal="center"/>
    </xf>
    <xf fontId="27" fillId="27" borderId="80" numFmtId="0" xfId="0" applyFont="1" applyFill="1" applyBorder="1" applyAlignment="1">
      <alignment horizontal="center"/>
    </xf>
    <xf fontId="27" fillId="27" borderId="81" numFmtId="0" xfId="0" applyFont="1" applyFill="1" applyBorder="1" applyAlignment="1">
      <alignment horizontal="center"/>
    </xf>
    <xf fontId="27" fillId="27" borderId="79" numFmtId="1" xfId="0" applyNumberFormat="1" applyFont="1" applyFill="1" applyBorder="1" applyAlignment="1">
      <alignment horizontal="center" vertical="center" wrapText="1"/>
      <protection locked="0"/>
    </xf>
    <xf fontId="27" fillId="27" borderId="81" numFmtId="1" xfId="0" applyNumberFormat="1" applyFont="1" applyFill="1" applyBorder="1" applyAlignment="1">
      <alignment horizontal="center" vertical="center" wrapText="1"/>
      <protection locked="0"/>
    </xf>
    <xf fontId="43" fillId="35" borderId="0" numFmtId="10" xfId="0" applyNumberFormat="1" applyFont="1" applyFill="1" applyAlignment="1" applyProtection="1">
      <alignment horizontal="left"/>
    </xf>
    <xf fontId="43" fillId="35" borderId="0" numFmtId="10" xfId="0" applyNumberFormat="1" applyFont="1" applyFill="1" applyAlignment="1" applyProtection="1">
      <alignment horizontal="center"/>
    </xf>
    <xf fontId="43" fillId="35" borderId="0" numFmtId="1" xfId="0" applyNumberFormat="1" applyFont="1" applyFill="1" applyAlignment="1" applyProtection="1">
      <alignment horizontal="center"/>
    </xf>
    <xf fontId="27" fillId="0" borderId="82" numFmtId="0" xfId="0" applyFont="1" applyBorder="1" applyAlignment="1" applyProtection="1">
      <alignment horizontal="center"/>
      <protection locked="0"/>
    </xf>
    <xf fontId="41" fillId="0" borderId="82" numFmtId="0" xfId="0" applyFont="1" applyBorder="1" applyAlignment="1" applyProtection="1">
      <alignment horizontal="center"/>
      <protection locked="0"/>
    </xf>
    <xf fontId="0" fillId="0" borderId="82" numFmtId="1" xfId="0" applyNumberFormat="1" applyBorder="1" applyAlignment="1">
      <alignment horizontal="center" vertical="center" wrapText="1"/>
      <protection locked="0"/>
    </xf>
    <xf fontId="0" fillId="35" borderId="0" numFmtId="0" xfId="0" applyFill="1" applyProtection="1">
      <protection locked="0"/>
    </xf>
    <xf fontId="0" fillId="35" borderId="0" numFmtId="0" xfId="0" applyFill="1" applyAlignment="1" applyProtection="1">
      <alignment horizontal="left"/>
      <protection locked="0"/>
    </xf>
    <xf fontId="0" fillId="0" borderId="83" numFmtId="0" xfId="0" applyBorder="1" applyProtection="1">
      <protection locked="0"/>
    </xf>
    <xf fontId="27" fillId="27" borderId="22" numFmtId="0" xfId="0" applyFont="1" applyFill="1" applyBorder="1" applyAlignment="1">
      <alignment horizontal="center" vertical="center" wrapText="1"/>
    </xf>
    <xf fontId="27" fillId="27" borderId="20" numFmtId="0" xfId="0" applyFont="1" applyFill="1" applyBorder="1" applyAlignment="1">
      <alignment horizontal="center" vertical="center" wrapText="1"/>
    </xf>
    <xf fontId="27" fillId="27" borderId="21" numFmtId="0" xfId="0" applyFont="1" applyFill="1" applyBorder="1" applyAlignment="1">
      <alignment horizontal="center" vertical="center" wrapText="1"/>
    </xf>
    <xf fontId="27" fillId="27" borderId="40" numFmtId="0" xfId="0" applyFont="1" applyFill="1" applyBorder="1" applyAlignment="1">
      <alignment horizontal="center" vertical="center" wrapText="1"/>
    </xf>
    <xf fontId="41" fillId="27" borderId="65" numFmtId="0" xfId="0" applyFont="1" applyFill="1" applyBorder="1" applyAlignment="1">
      <alignment horizontal="center"/>
    </xf>
    <xf fontId="41" fillId="27" borderId="37" numFmtId="0" xfId="0" applyFont="1" applyFill="1" applyBorder="1" applyAlignment="1">
      <alignment horizontal="center"/>
    </xf>
    <xf fontId="41" fillId="27" borderId="64" numFmtId="0" xfId="0" applyFont="1" applyFill="1" applyBorder="1" applyAlignment="1">
      <alignment horizontal="center"/>
    </xf>
    <xf fontId="24" fillId="27" borderId="65" numFmtId="0" xfId="0" applyFont="1" applyFill="1" applyBorder="1" applyAlignment="1">
      <alignment horizontal="center"/>
    </xf>
    <xf fontId="24" fillId="27" borderId="37" numFmtId="0" xfId="0" applyFont="1" applyFill="1" applyBorder="1" applyAlignment="1">
      <alignment horizontal="center"/>
    </xf>
    <xf fontId="24" fillId="27" borderId="64" numFmtId="0" xfId="0" applyFont="1" applyFill="1" applyBorder="1" applyAlignment="1">
      <alignment horizontal="center"/>
    </xf>
    <xf fontId="24" fillId="0" borderId="0" numFmtId="1" xfId="0" applyNumberFormat="1" applyFont="1" applyAlignment="1" applyProtection="1">
      <alignment horizontal="center"/>
      <protection locked="0"/>
    </xf>
    <xf fontId="0" fillId="0" borderId="0" numFmtId="1" xfId="0" applyNumberFormat="1" applyAlignment="1" applyProtection="1">
      <alignment horizontal="left"/>
      <protection locked="0"/>
    </xf>
    <xf fontId="36" fillId="27" borderId="65" numFmtId="0" xfId="0" applyFont="1" applyFill="1" applyBorder="1" applyAlignment="1">
      <alignment horizontal="left"/>
    </xf>
    <xf fontId="36" fillId="27" borderId="37" numFmtId="0" xfId="0" applyFont="1" applyFill="1" applyBorder="1" applyAlignment="1">
      <alignment horizontal="left"/>
    </xf>
    <xf fontId="36" fillId="27" borderId="64" numFmtId="0" xfId="0" applyFont="1" applyFill="1" applyBorder="1" applyAlignment="1">
      <alignment horizontal="left"/>
    </xf>
    <xf fontId="0" fillId="27" borderId="65" numFmtId="1" xfId="0" applyNumberFormat="1" applyFill="1" applyBorder="1" applyAlignment="1">
      <alignment horizontal="center" vertical="center" wrapText="1"/>
      <protection locked="0"/>
    </xf>
    <xf fontId="0" fillId="27" borderId="37" numFmtId="1" xfId="0" applyNumberFormat="1" applyFill="1" applyBorder="1" applyAlignment="1">
      <alignment horizontal="center" vertical="center" wrapText="1"/>
      <protection locked="0"/>
    </xf>
    <xf fontId="0" fillId="27" borderId="64" numFmtId="1" xfId="0" applyNumberFormat="1" applyFill="1" applyBorder="1" applyAlignment="1">
      <alignment horizontal="center" vertical="center" wrapText="1"/>
      <protection locked="0"/>
    </xf>
    <xf fontId="30" fillId="27" borderId="65" numFmtId="0" xfId="0" applyFont="1" applyFill="1" applyBorder="1" applyAlignment="1">
      <alignment horizontal="left" wrapText="1"/>
    </xf>
    <xf fontId="30" fillId="27" borderId="37" numFmtId="0" xfId="0" applyFont="1" applyFill="1" applyBorder="1" applyAlignment="1">
      <alignment horizontal="left" wrapText="1"/>
    </xf>
    <xf fontId="30" fillId="27" borderId="64" numFmtId="0" xfId="0" applyFont="1" applyFill="1" applyBorder="1" applyAlignment="1">
      <alignment horizontal="left" wrapText="1"/>
    </xf>
    <xf fontId="36" fillId="27" borderId="65" numFmtId="0" xfId="0" applyFont="1" applyFill="1" applyBorder="1" applyAlignment="1">
      <alignment horizontal="left" wrapText="1"/>
    </xf>
    <xf fontId="36" fillId="27" borderId="37" numFmtId="0" xfId="0" applyFont="1" applyFill="1" applyBorder="1" applyAlignment="1">
      <alignment horizontal="left" wrapText="1"/>
    </xf>
    <xf fontId="36" fillId="27" borderId="64" numFmtId="0" xfId="0" applyFont="1" applyFill="1" applyBorder="1" applyAlignment="1">
      <alignment horizontal="left" wrapText="1"/>
    </xf>
    <xf fontId="30" fillId="27" borderId="65" numFmtId="0" xfId="0" applyFont="1" applyFill="1" applyBorder="1" applyAlignment="1">
      <alignment horizontal="left"/>
    </xf>
    <xf fontId="30" fillId="27" borderId="37" numFmtId="0" xfId="0" applyFont="1" applyFill="1" applyBorder="1" applyAlignment="1">
      <alignment horizontal="left"/>
    </xf>
    <xf fontId="30" fillId="27" borderId="64" numFmtId="0" xfId="0" applyFont="1" applyFill="1" applyBorder="1" applyAlignment="1">
      <alignment horizontal="left"/>
    </xf>
    <xf fontId="27" fillId="27" borderId="65" numFmtId="0" xfId="0" applyFont="1" applyFill="1" applyBorder="1" applyAlignment="1">
      <alignment horizontal="center"/>
    </xf>
    <xf fontId="27" fillId="27" borderId="37" numFmtId="0" xfId="0" applyFont="1" applyFill="1" applyBorder="1" applyAlignment="1">
      <alignment horizontal="center"/>
    </xf>
    <xf fontId="27" fillId="27" borderId="64" numFmtId="0" xfId="0" applyFont="1" applyFill="1" applyBorder="1" applyAlignment="1">
      <alignment horizontal="center"/>
    </xf>
    <xf fontId="27" fillId="27" borderId="65" numFmtId="1" xfId="0" applyNumberFormat="1" applyFont="1" applyFill="1" applyBorder="1" applyAlignment="1">
      <alignment horizontal="center" vertical="center" wrapText="1"/>
      <protection locked="0"/>
    </xf>
    <xf fontId="27" fillId="27" borderId="37" numFmtId="1" xfId="0" applyNumberFormat="1" applyFont="1" applyFill="1" applyBorder="1" applyAlignment="1">
      <alignment horizontal="center" vertical="center" wrapText="1"/>
      <protection locked="0"/>
    </xf>
    <xf fontId="27" fillId="27" borderId="64" numFmtId="1" xfId="0" applyNumberFormat="1" applyFont="1" applyFill="1" applyBorder="1" applyAlignment="1">
      <alignment horizontal="center" vertical="center" wrapText="1"/>
      <protection locked="0"/>
    </xf>
    <xf fontId="27" fillId="0" borderId="43" numFmtId="0" xfId="0" applyFont="1" applyBorder="1" applyAlignment="1" applyProtection="1">
      <alignment horizontal="center"/>
      <protection locked="0"/>
    </xf>
    <xf fontId="41" fillId="0" borderId="43" numFmtId="0" xfId="0" applyFont="1" applyBorder="1" applyAlignment="1" applyProtection="1">
      <alignment horizontal="center"/>
      <protection locked="0"/>
    </xf>
    <xf fontId="24" fillId="0" borderId="43" numFmtId="0" xfId="0" applyFont="1" applyBorder="1" applyAlignment="1" applyProtection="1">
      <alignment horizontal="center"/>
      <protection locked="0"/>
    </xf>
    <xf fontId="24" fillId="0" borderId="27" numFmtId="0" xfId="0" applyFont="1" applyBorder="1" applyAlignment="1" applyProtection="1">
      <alignment horizontal="center"/>
      <protection locked="0"/>
    </xf>
    <xf fontId="0" fillId="0" borderId="25" numFmtId="0" xfId="0" applyBorder="1" applyProtection="1">
      <protection locked="0"/>
    </xf>
    <xf fontId="27" fillId="27" borderId="9" numFmtId="0" xfId="0" applyFont="1" applyFill="1" applyBorder="1" applyAlignment="1">
      <alignment horizontal="center" vertical="center" wrapText="1"/>
    </xf>
    <xf fontId="27" fillId="27" borderId="10" numFmtId="0" xfId="0" applyFont="1" applyFill="1" applyBorder="1" applyAlignment="1">
      <alignment horizontal="center" vertical="center" wrapText="1"/>
    </xf>
    <xf fontId="27" fillId="27" borderId="13" numFmtId="0" xfId="0" applyFont="1" applyFill="1" applyBorder="1" applyAlignment="1">
      <alignment horizontal="center" vertical="center" wrapText="1"/>
    </xf>
    <xf fontId="27" fillId="27" borderId="26" numFmtId="0" xfId="0" applyFont="1" applyFill="1" applyBorder="1" applyAlignment="1">
      <alignment horizontal="center" vertical="center" wrapText="1"/>
    </xf>
    <xf fontId="27" fillId="27" borderId="27" numFmtId="0" xfId="0" applyFont="1" applyFill="1" applyBorder="1" applyAlignment="1">
      <alignment horizontal="center" vertical="center" wrapText="1"/>
    </xf>
    <xf fontId="27" fillId="27" borderId="28" numFmtId="0" xfId="0" applyFont="1" applyFill="1" applyBorder="1" applyAlignment="1">
      <alignment horizontal="center" vertical="center" wrapText="1"/>
    </xf>
    <xf fontId="41" fillId="27" borderId="30" numFmtId="0" xfId="0" applyFont="1" applyFill="1" applyBorder="1" applyAlignment="1">
      <alignment horizontal="center"/>
    </xf>
    <xf fontId="38" fillId="27" borderId="29" numFmtId="0" xfId="0" applyFont="1" applyFill="1" applyBorder="1" applyAlignment="1">
      <alignment horizontal="center" vertical="center"/>
    </xf>
    <xf fontId="38" fillId="27" borderId="31" numFmtId="0" xfId="0" applyFont="1" applyFill="1" applyBorder="1" applyAlignment="1">
      <alignment horizontal="center" vertical="center"/>
    </xf>
    <xf fontId="38" fillId="27" borderId="68" numFmtId="0" xfId="0" applyFont="1" applyFill="1" applyBorder="1" applyAlignment="1">
      <alignment horizontal="center" vertical="center"/>
    </xf>
    <xf fontId="38" fillId="27" borderId="69" numFmtId="0" xfId="0" applyFont="1" applyFill="1" applyBorder="1" applyAlignment="1">
      <alignment horizontal="center" vertical="center"/>
    </xf>
    <xf fontId="36" fillId="27" borderId="61" numFmtId="0" xfId="0" applyFont="1" applyFill="1" applyBorder="1" applyAlignment="1">
      <alignment horizontal="left"/>
    </xf>
    <xf fontId="36" fillId="27" borderId="62" numFmtId="0" xfId="0" applyFont="1" applyFill="1" applyBorder="1" applyAlignment="1">
      <alignment horizontal="left"/>
    </xf>
    <xf fontId="36" fillId="27" borderId="63" numFmtId="0" xfId="0" applyFont="1" applyFill="1" applyBorder="1" applyAlignment="1">
      <alignment horizontal="left"/>
    </xf>
    <xf fontId="44" fillId="27" borderId="61" numFmtId="10" xfId="0" applyNumberFormat="1" applyFont="1" applyFill="1" applyBorder="1" applyAlignment="1">
      <alignment horizontal="center"/>
    </xf>
    <xf fontId="44" fillId="27" borderId="51" numFmtId="10" xfId="0" applyNumberFormat="1" applyFont="1" applyFill="1" applyBorder="1" applyAlignment="1">
      <alignment horizontal="center"/>
    </xf>
    <xf fontId="0" fillId="27" borderId="53" numFmtId="10" xfId="0" applyNumberFormat="1" applyFill="1" applyBorder="1" applyAlignment="1">
      <alignment horizontal="center"/>
      <protection locked="0"/>
    </xf>
    <xf fontId="0" fillId="27" borderId="51" numFmtId="10" xfId="0" applyNumberFormat="1" applyFill="1" applyBorder="1" applyAlignment="1">
      <alignment horizontal="center"/>
      <protection locked="0"/>
    </xf>
    <xf fontId="0" fillId="27" borderId="63" numFmtId="10" xfId="0" applyNumberFormat="1" applyFill="1" applyBorder="1" applyAlignment="1">
      <alignment horizontal="center"/>
      <protection locked="0"/>
    </xf>
    <xf fontId="44" fillId="0" borderId="0" numFmtId="10" xfId="532" applyNumberFormat="1" applyFont="1" applyAlignment="1" applyProtection="1">
      <alignment horizontal="left"/>
    </xf>
    <xf fontId="44" fillId="0" borderId="0" numFmtId="10" xfId="532" applyNumberFormat="1" applyFont="1" applyAlignment="1" applyProtection="1">
      <alignment horizontal="center"/>
    </xf>
    <xf fontId="36" fillId="27" borderId="36" numFmtId="0" xfId="0" applyFont="1" applyFill="1" applyBorder="1" applyAlignment="1">
      <alignment horizontal="left"/>
    </xf>
    <xf fontId="36" fillId="27" borderId="38" numFmtId="0" xfId="0" applyFont="1" applyFill="1" applyBorder="1" applyAlignment="1">
      <alignment horizontal="left"/>
    </xf>
    <xf fontId="44" fillId="27" borderId="36" numFmtId="10" xfId="0" applyNumberFormat="1" applyFont="1" applyFill="1" applyBorder="1" applyAlignment="1">
      <alignment horizontal="center"/>
    </xf>
    <xf fontId="44" fillId="27" borderId="64" numFmtId="10" xfId="0" applyNumberFormat="1" applyFont="1" applyFill="1" applyBorder="1" applyAlignment="1">
      <alignment horizontal="center"/>
    </xf>
    <xf fontId="0" fillId="27" borderId="65" numFmtId="10" xfId="0" applyNumberFormat="1" applyFill="1" applyBorder="1" applyAlignment="1">
      <alignment horizontal="center"/>
      <protection locked="0"/>
    </xf>
    <xf fontId="0" fillId="27" borderId="64" numFmtId="10" xfId="0" applyNumberFormat="1" applyFill="1" applyBorder="1" applyAlignment="1">
      <alignment horizontal="center"/>
      <protection locked="0"/>
    </xf>
    <xf fontId="0" fillId="27" borderId="38" numFmtId="10" xfId="0" applyNumberFormat="1" applyFill="1" applyBorder="1" applyAlignment="1">
      <alignment horizontal="center"/>
      <protection locked="0"/>
    </xf>
    <xf fontId="0" fillId="27" borderId="65" numFmtId="10" xfId="0" applyNumberFormat="1" applyFill="1" applyBorder="1" applyAlignment="1">
      <alignment horizontal="center"/>
      <protection locked="0"/>
    </xf>
    <xf fontId="36" fillId="27" borderId="36" numFmtId="0" xfId="0" applyFont="1" applyFill="1" applyBorder="1" applyAlignment="1">
      <alignment horizontal="left" wrapText="1"/>
    </xf>
    <xf fontId="36" fillId="27" borderId="38" numFmtId="0" xfId="0" applyFont="1" applyFill="1" applyBorder="1" applyAlignment="1">
      <alignment horizontal="left" wrapText="1"/>
    </xf>
    <xf fontId="36" fillId="27" borderId="42" numFmtId="0" xfId="0" applyFont="1" applyFill="1" applyBorder="1" applyAlignment="1">
      <alignment horizontal="left" wrapText="1"/>
    </xf>
    <xf fontId="36" fillId="27" borderId="43" numFmtId="0" xfId="0" applyFont="1" applyFill="1" applyBorder="1" applyAlignment="1">
      <alignment horizontal="left" wrapText="1"/>
    </xf>
    <xf fontId="36" fillId="27" borderId="44" numFmtId="0" xfId="0" applyFont="1" applyFill="1" applyBorder="1" applyAlignment="1">
      <alignment horizontal="left" wrapText="1"/>
    </xf>
    <xf fontId="44" fillId="27" borderId="42" numFmtId="10" xfId="0" applyNumberFormat="1" applyFont="1" applyFill="1" applyBorder="1" applyAlignment="1">
      <alignment horizontal="center"/>
    </xf>
    <xf fontId="44" fillId="27" borderId="58" numFmtId="10" xfId="0" applyNumberFormat="1" applyFont="1" applyFill="1" applyBorder="1" applyAlignment="1">
      <alignment horizontal="center"/>
    </xf>
    <xf fontId="0" fillId="27" borderId="60" numFmtId="10" xfId="0" applyNumberFormat="1" applyFill="1" applyBorder="1" applyAlignment="1">
      <alignment horizontal="center"/>
      <protection locked="0"/>
    </xf>
    <xf fontId="0" fillId="27" borderId="58" numFmtId="10" xfId="0" applyNumberFormat="1" applyFill="1" applyBorder="1" applyAlignment="1">
      <alignment horizontal="center"/>
      <protection locked="0"/>
    </xf>
    <xf fontId="0" fillId="27" borderId="44" numFmtId="10" xfId="0" applyNumberFormat="1" applyFill="1" applyBorder="1" applyAlignment="1">
      <alignment horizontal="center"/>
      <protection locked="0"/>
    </xf>
    <xf fontId="0" fillId="27" borderId="29" numFmtId="0" xfId="0" applyFill="1" applyBorder="1" applyAlignment="1">
      <alignment horizontal="left"/>
      <protection locked="0"/>
    </xf>
    <xf fontId="0" fillId="27" borderId="30" numFmtId="0" xfId="0" applyFill="1" applyBorder="1" applyAlignment="1">
      <alignment horizontal="left"/>
      <protection locked="0"/>
    </xf>
    <xf fontId="24" fillId="27" borderId="30" numFmtId="0" xfId="0" applyFont="1" applyFill="1" applyBorder="1" applyAlignment="1" applyProtection="1">
      <alignment horizontal="center"/>
      <protection locked="0"/>
    </xf>
    <xf fontId="24" fillId="27" borderId="31" numFmtId="0" xfId="0" applyFont="1" applyFill="1" applyBorder="1" applyAlignment="1" applyProtection="1">
      <alignment horizontal="center"/>
      <protection locked="0"/>
    </xf>
    <xf fontId="43" fillId="0" borderId="0" numFmtId="1" xfId="0" applyNumberFormat="1" applyFont="1" applyAlignment="1" applyProtection="1">
      <alignment horizontal="center"/>
    </xf>
    <xf fontId="43" fillId="0" borderId="0" numFmtId="10" xfId="532" applyNumberFormat="1" applyFont="1" applyAlignment="1" applyProtection="1">
      <alignment horizontal="left"/>
    </xf>
    <xf fontId="0" fillId="0" borderId="0" numFmtId="0" xfId="0" applyAlignment="1">
      <alignment horizontal="left"/>
    </xf>
    <xf fontId="27" fillId="27" borderId="48" numFmtId="0" xfId="0" applyFont="1" applyFill="1" applyBorder="1" applyAlignment="1">
      <alignment horizontal="center" vertical="center" wrapText="1"/>
    </xf>
    <xf fontId="27" fillId="27" borderId="0" numFmtId="0" xfId="0" applyFont="1" applyFill="1" applyAlignment="1">
      <alignment horizontal="center" vertical="center" wrapText="1"/>
    </xf>
    <xf fontId="27" fillId="27" borderId="25" numFmtId="0" xfId="0" applyFont="1" applyFill="1" applyBorder="1" applyAlignment="1">
      <alignment horizontal="center" vertical="center" wrapText="1"/>
    </xf>
    <xf fontId="0" fillId="27" borderId="64" numFmtId="0" xfId="0" applyFill="1" applyBorder="1" applyAlignment="1">
      <alignment horizontal="left"/>
    </xf>
    <xf fontId="0" fillId="27" borderId="38" numFmtId="0" xfId="0" applyFill="1" applyBorder="1" applyAlignment="1" applyProtection="1">
      <alignment horizontal="center"/>
      <protection locked="0"/>
    </xf>
    <xf fontId="0" fillId="27" borderId="47" numFmtId="0" xfId="0" applyFill="1" applyBorder="1" applyAlignment="1" applyProtection="1">
      <alignment horizontal="center"/>
      <protection locked="0"/>
    </xf>
    <xf fontId="27" fillId="27" borderId="54" numFmtId="0" xfId="0" applyFont="1" applyFill="1" applyBorder="1" applyAlignment="1">
      <alignment horizontal="center"/>
    </xf>
    <xf fontId="27" fillId="27" borderId="84" numFmtId="0" xfId="0" applyFont="1" applyFill="1" applyBorder="1" applyAlignment="1">
      <alignment horizontal="center"/>
    </xf>
    <xf fontId="27" fillId="27" borderId="12" numFmtId="0" xfId="0" applyFont="1" applyFill="1" applyBorder="1" applyAlignment="1">
      <alignment horizontal="center"/>
    </xf>
    <xf fontId="0" fillId="27" borderId="61" numFmtId="0" xfId="0" applyFill="1" applyBorder="1" applyAlignment="1">
      <alignment horizontal="left"/>
    </xf>
    <xf fontId="0" fillId="27" borderId="62" numFmtId="0" xfId="0" applyFill="1" applyBorder="1" applyAlignment="1">
      <alignment horizontal="left"/>
    </xf>
    <xf fontId="0" fillId="27" borderId="63" numFmtId="0" xfId="0" applyFill="1" applyBorder="1" applyAlignment="1">
      <alignment horizontal="left"/>
    </xf>
    <xf fontId="0" fillId="27" borderId="15" numFmtId="0" xfId="0" applyFill="1" applyBorder="1" applyAlignment="1">
      <alignment horizontal="center"/>
    </xf>
    <xf fontId="0" fillId="27" borderId="38" numFmtId="0" xfId="0" applyFill="1" applyBorder="1" applyAlignment="1">
      <alignment horizontal="left"/>
    </xf>
    <xf fontId="0" fillId="27" borderId="44" numFmtId="0" xfId="0" applyFill="1" applyBorder="1" applyAlignment="1">
      <alignment horizontal="left"/>
    </xf>
    <xf fontId="27" fillId="27" borderId="29" numFmtId="0" xfId="0" applyFont="1" applyFill="1" applyBorder="1" applyAlignment="1">
      <alignment horizontal="center"/>
    </xf>
    <xf fontId="27" fillId="27" borderId="30" numFmtId="0" xfId="0" applyFont="1" applyFill="1" applyBorder="1" applyAlignment="1">
      <alignment horizontal="center"/>
    </xf>
    <xf fontId="27" fillId="27" borderId="31" numFmtId="0" xfId="0" applyFont="1" applyFill="1" applyBorder="1" applyAlignment="1">
      <alignment horizontal="center"/>
    </xf>
    <xf fontId="24" fillId="20" borderId="9" numFmtId="0" xfId="0" applyFont="1" applyFill="1" applyBorder="1" applyAlignment="1">
      <alignment horizontal="center" vertical="center" wrapText="1"/>
    </xf>
    <xf fontId="24" fillId="20" borderId="10" numFmtId="0" xfId="0" applyFont="1" applyFill="1" applyBorder="1" applyAlignment="1">
      <alignment horizontal="center" vertical="center" wrapText="1"/>
    </xf>
    <xf fontId="24" fillId="20" borderId="48" numFmtId="0" xfId="0" applyFont="1" applyFill="1" applyBorder="1" applyAlignment="1">
      <alignment horizontal="center" vertical="center" wrapText="1"/>
    </xf>
    <xf fontId="24" fillId="20" borderId="0" numFmtId="0" xfId="0" applyFont="1" applyFill="1" applyAlignment="1">
      <alignment horizontal="center" vertical="center" wrapText="1"/>
    </xf>
    <xf fontId="24" fillId="20" borderId="40" numFmtId="0" xfId="0" applyFont="1" applyFill="1" applyBorder="1" applyAlignment="1">
      <alignment horizontal="center"/>
    </xf>
    <xf fontId="38" fillId="20" borderId="40" numFmtId="0" xfId="0" applyFont="1" applyFill="1" applyBorder="1" applyAlignment="1">
      <alignment horizontal="center" vertical="center"/>
    </xf>
    <xf fontId="0" fillId="20" borderId="40" numFmtId="0" xfId="0" applyFill="1" applyBorder="1"/>
    <xf fontId="36" fillId="20" borderId="40" numFmtId="0" xfId="0" applyFont="1" applyFill="1" applyBorder="1" applyAlignment="1" applyProtection="1">
      <alignment horizontal="center"/>
      <protection locked="0"/>
    </xf>
    <xf fontId="0" fillId="20" borderId="65" numFmtId="0" xfId="0" applyFill="1" applyBorder="1"/>
    <xf fontId="0" fillId="20" borderId="64" numFmtId="0" xfId="0" applyFill="1" applyBorder="1"/>
    <xf fontId="0" fillId="20" borderId="37" numFmtId="0" xfId="0" applyFill="1" applyBorder="1"/>
    <xf fontId="41" fillId="20" borderId="40" numFmtId="0" xfId="0" applyFont="1" applyFill="1" applyBorder="1" applyAlignment="1">
      <alignment horizontal="center"/>
    </xf>
    <xf fontId="0" fillId="20" borderId="65" numFmtId="0" xfId="0" applyFill="1" applyBorder="1" applyAlignment="1">
      <alignment horizontal="center"/>
    </xf>
    <xf fontId="0" fillId="20" borderId="37" numFmtId="0" xfId="0" applyFill="1" applyBorder="1" applyAlignment="1">
      <alignment horizontal="center"/>
    </xf>
    <xf fontId="0" fillId="20" borderId="64" numFmtId="0" xfId="0" applyFill="1" applyBorder="1" applyAlignment="1">
      <alignment horizontal="center"/>
    </xf>
    <xf fontId="0" fillId="0" borderId="0" numFmtId="9" xfId="0" applyNumberFormat="1"/>
    <xf fontId="0" fillId="0" borderId="0" numFmtId="1" xfId="0" applyNumberFormat="1"/>
    <xf fontId="24" fillId="20" borderId="46" numFmtId="0" xfId="0" applyFont="1" applyFill="1" applyBorder="1" applyAlignment="1" applyProtection="1">
      <alignment horizontal="center"/>
      <protection locked="0"/>
    </xf>
    <xf fontId="24" fillId="20" borderId="34" numFmtId="0" xfId="0" applyFont="1" applyFill="1" applyBorder="1" applyAlignment="1" applyProtection="1">
      <alignment horizontal="center"/>
      <protection locked="0"/>
    </xf>
    <xf fontId="0" fillId="20" borderId="40" numFmtId="0" xfId="0" applyFill="1" applyBorder="1" applyProtection="1">
      <protection locked="0"/>
    </xf>
    <xf fontId="0" fillId="20" borderId="40" numFmtId="0" xfId="0" applyFill="1" applyBorder="1" applyAlignment="1" applyProtection="1">
      <alignment horizontal="center"/>
      <protection locked="0"/>
    </xf>
    <xf fontId="24" fillId="20" borderId="40" numFmtId="0" xfId="0" applyFont="1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customXml" Target="../customXml/item1.xml"/><Relationship  Id="rId2" Type="http://schemas.openxmlformats.org/officeDocument/2006/relationships/worksheet" Target="worksheets/sheet1.xml"/><Relationship  Id="rId3" Type="http://schemas.openxmlformats.org/officeDocument/2006/relationships/worksheet" Target="worksheets/sheet2.xml"/><Relationship  Id="rId4" Type="http://schemas.openxmlformats.org/officeDocument/2006/relationships/worksheet" Target="worksheets/sheet3.xml"/><Relationship  Id="rId5" Type="http://schemas.openxmlformats.org/officeDocument/2006/relationships/theme" Target="theme/theme1.xml"/><Relationship  Id="rId6" Type="http://schemas.openxmlformats.org/officeDocument/2006/relationships/sharedStrings" Target="sharedStrings.xml"/><Relationship  Id="rId7" Type="http://schemas.openxmlformats.org/officeDocument/2006/relationships/styles" Target="styles.xml"/></Relationships>
</file>

<file path=xl/charts/_rels/chart1.xml.rels><?xml version="1.0" encoding="UTF-8" standalone="yes"?><Relationships xmlns="http://schemas.openxmlformats.org/package/2006/relationships"></Relationships>
</file>

<file path=xl/charts/_rels/chart2.xml.rels><?xml version="1.0" encoding="UTF-8" standalone="yes"?><Relationships xmlns="http://schemas.openxmlformats.org/package/2006/relationships"></Relationships>
</file>

<file path=xl/charts/_rels/chart3.xml.rels><?xml version="1.0" encoding="UTF-8" standalone="yes"?><Relationships xmlns="http://schemas.openxmlformats.org/package/2006/relationships"></Relationships>
</file>

<file path=xl/charts/_rels/chart4.xml.rels><?xml version="1.0" encoding="UTF-8" standalone="yes"?><Relationships xmlns="http://schemas.openxmlformats.org/package/2006/relationships"></Relationships>
</file>

<file path=xl/charts/_rels/chart5.xml.rels><?xml version="1.0" encoding="UTF-8" standalone="yes"?><Relationships xmlns="http://schemas.openxmlformats.org/package/2006/relationships"></Relationships>
</file>

<file path=xl/charts/_rels/chart6.xml.rels><?xml version="1.0" encoding="UTF-8" standalone="yes"?><Relationships xmlns="http://schemas.openxmlformats.org/package/2006/relationships"></Relationships>
</file>

<file path=xl/charts/_rels/chart7.xml.rels><?xml version="1.0" encoding="UTF-8" standalone="yes"?><Relationships xmlns="http://schemas.openxmlformats.org/package/2006/relationships"></Relationships>
</file>

<file path=xl/charts/_rels/chart8.xml.rels><?xml version="1.0" encoding="UTF-8" standalone="yes"?><Relationships xmlns="http://schemas.openxmlformats.org/package/2006/relationships"></Relationships>
</file>

<file path=xl/charts/_rels/chart9.xml.rels><?xml version="1.0" encoding="UTF-8" standalone="yes"?><Relationships xmlns="http://schemas.openxmlformats.org/package/2006/relationships"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"/>
          <c:y val="0.053357"/>
          <c:w val="0.942743"/>
          <c:h val="0.611814"/>
        </c:manualLayout>
      </c:layout>
      <c:lineChart>
        <c:grouping val="standard"/>
        <c:varyColors val="0"/>
        <c:ser>
          <c:idx val="0"/>
          <c:order val="0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chemeClr val="accent3"/>
              </a:solidFill>
            </c:spPr>
          </c:marker>
          <c:dLbls>
            <c:dLbl>
              <c:idx val="0"/>
              <c:dLblPos val="r"/>
              <c:layout>
                <c:manualLayout>
                  <c:x val="-0.028682"/>
                  <c:y val="0.09188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20147"/>
                  <c:y val="0.0675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r"/>
              <c:layout>
                <c:manualLayout>
                  <c:x val="-0.019964"/>
                  <c:y val="0.08019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19964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19964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27223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29038"/>
                  <c:y val="0.07446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multiLvlStrRef>
              <c:f>'OCTUBRE 2025'!$B$67:$C$78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'OCTUBRE 2025'!$D$67:$D$78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  <c:pt idx="4">
                  <c:v>51</c:v>
                </c:pt>
                <c:pt idx="5">
                  <c:v>61</c:v>
                </c:pt>
                <c:pt idx="6">
                  <c:v>41</c:v>
                </c:pt>
                <c:pt idx="7">
                  <c:v>41</c:v>
                </c:pt>
                <c:pt idx="8">
                  <c:v>43</c:v>
                </c:pt>
                <c:pt idx="9">
                  <c:v>47</c:v>
                </c:pt>
                <c:pt idx="10">
                  <c:v>48</c:v>
                </c:pt>
                <c:pt idx="11">
                  <c:v>41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'OCTUBRE 2025'!$B$67:$C$78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'OCTUBRE 2025'!$E$67:$E$78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24482120"/>
        <c:axId val="324480160"/>
      </c:lineChart>
      <c:catAx>
        <c:axId val="324482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0160"/>
        <c:crosses val="autoZero"/>
        <c:auto val="1"/>
        <c:lblAlgn val="ctr"/>
        <c:lblOffset val="100"/>
        <c:noMultiLvlLbl val="0"/>
      </c:catAx>
      <c:valAx>
        <c:axId val="3244801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2120"/>
        <c:crosses val="autoZero"/>
        <c:crossBetween val="between"/>
      </c:valAx>
    </c:plotArea>
    <c:plotVisOnly val="1"/>
    <c:dispBlanksAs val="gap"/>
    <c:showDLblsOverMax val="0"/>
  </c:chart>
  <c:spPr bwMode="auto">
    <a:xfrm>
      <a:off x="4181475" y="10820400"/>
      <a:ext cx="7439024" cy="225742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7"/>
          <c:y val="0.055556"/>
          <c:w val="0.915119"/>
          <c:h val="0.63492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'OCTUBRE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2025'!$C$83:$C$94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1808"/>
                  <c:y val="0.00278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outEnd"/>
              <c:layout>
                <c:manualLayout>
                  <c:x val="0.000000"/>
                  <c:y val="0.016667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'OCTUBRE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2025'!$D$83:$D$94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  <c:pt idx="2">
                  <c:v>3127</c:v>
                </c:pt>
                <c:pt idx="3">
                  <c:v>4290</c:v>
                </c:pt>
                <c:pt idx="4">
                  <c:v>4229</c:v>
                </c:pt>
                <c:pt idx="5">
                  <c:v>4229</c:v>
                </c:pt>
                <c:pt idx="6">
                  <c:v>4313</c:v>
                </c:pt>
                <c:pt idx="7">
                  <c:v>4448</c:v>
                </c:pt>
                <c:pt idx="8">
                  <c:v>3629</c:v>
                </c:pt>
                <c:pt idx="9">
                  <c:v>5098</c:v>
                </c:pt>
                <c:pt idx="10">
                  <c:v>3594</c:v>
                </c:pt>
                <c:pt idx="11">
                  <c:v>3668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'OCTUBRE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2025'!$E$83:$E$94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24480944"/>
        <c:axId val="324483296"/>
      </c:barChart>
      <c:catAx>
        <c:axId val="32448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3296"/>
        <c:crosses val="autoZero"/>
        <c:auto val="1"/>
        <c:lblAlgn val="ctr"/>
        <c:lblOffset val="100"/>
        <c:noMultiLvlLbl val="0"/>
      </c:catAx>
      <c:valAx>
        <c:axId val="3244832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0944"/>
        <c:crosses val="autoZero"/>
        <c:crossBetween val="between"/>
      </c:valAx>
    </c:plotArea>
    <c:plotVisOnly val="1"/>
    <c:dispBlanksAs val="gap"/>
    <c:showDLblsOverMax val="0"/>
  </c:chart>
  <c:spPr bwMode="auto">
    <a:xfrm>
      <a:off x="4191000" y="13430250"/>
      <a:ext cx="7467600" cy="239077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"/>
          <c:y val="0.055777"/>
          <c:w val="0.919246"/>
          <c:h val="0.633466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dLblPos val="r"/>
              <c:layout>
                <c:manualLayout>
                  <c:x val="-0.043201"/>
                  <c:y val="0.0231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'OCTUBRE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2025'!$C$103:$C$114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rgbClr val="92D050"/>
              </a:solidFill>
            </c:spPr>
          </c:marker>
          <c:dLbls>
            <c:dLbl>
              <c:idx val="0"/>
              <c:dLblPos val="r"/>
              <c:layout>
                <c:manualLayout>
                  <c:x val="-0.043333"/>
                  <c:y val="-0.083395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45432"/>
                  <c:y val="0.0648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50615"/>
                  <c:y val="-0.101695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36786"/>
                  <c:y val="-0.06362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27528"/>
                  <c:y val="-0.0675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r"/>
              <c:layout>
                <c:manualLayout>
                  <c:x val="-0.047716"/>
                  <c:y val="0.07794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40375"/>
                  <c:y val="-0.08313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29364"/>
                  <c:y val="0.0675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44045"/>
                  <c:y val="-0.07794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38540"/>
                  <c:y val="0.07274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1"/>
              <c:dLblPos val="r"/>
              <c:layout>
                <c:manualLayout>
                  <c:x val="-0.029358"/>
                  <c:y val="0.09205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'OCTUBRE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2025'!$D$103:$D$114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  <c:pt idx="2">
                  <c:v>0.92</c:v>
                </c:pt>
                <c:pt idx="3">
                  <c:v>0.93</c:v>
                </c:pt>
                <c:pt idx="4">
                  <c:v>0.91</c:v>
                </c:pt>
                <c:pt idx="5">
                  <c:v>0.93</c:v>
                </c:pt>
                <c:pt idx="6">
                  <c:v>0.96</c:v>
                </c:pt>
                <c:pt idx="7">
                  <c:v>0.98</c:v>
                </c:pt>
                <c:pt idx="8">
                  <c:v>0.95</c:v>
                </c:pt>
                <c:pt idx="9">
                  <c:v>0.97</c:v>
                </c:pt>
                <c:pt idx="10">
                  <c:v>0.97</c:v>
                </c:pt>
                <c:pt idx="11">
                  <c:v>0.97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'OCTUBRE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2025'!$E$103:$E$114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24478984"/>
        <c:axId val="324481728"/>
      </c:lineChart>
      <c:catAx>
        <c:axId val="324478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1728"/>
        <c:crosses val="autoZero"/>
        <c:auto val="1"/>
        <c:lblAlgn val="ctr"/>
        <c:lblOffset val="100"/>
        <c:noMultiLvlLbl val="0"/>
      </c:catAx>
      <c:valAx>
        <c:axId val="3244817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78984"/>
        <c:crosses val="autoZero"/>
        <c:crossBetween val="between"/>
      </c:valAx>
    </c:plotArea>
    <c:plotVisOnly val="1"/>
    <c:dispBlanksAs val="gap"/>
    <c:showDLblsOverMax val="0"/>
  </c:chart>
  <c:spPr bwMode="auto">
    <a:xfrm>
      <a:off x="4237355" y="16873855"/>
      <a:ext cx="7354570" cy="234759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"/>
          <c:y val="0.060086"/>
          <c:w val="0.924823"/>
          <c:h val="0.605150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'OCTUBRE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2025'!$C$121:$C$132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dLblPos val="outEnd"/>
              <c:layout>
                <c:manualLayout>
                  <c:x val="-0.003648"/>
                  <c:y val="0.01694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outEnd"/>
              <c:layout>
                <c:manualLayout>
                  <c:x val="0.001824"/>
                  <c:y val="0.01694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'OCTUBRE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2025'!$D$121:$D$132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531</c:v>
                </c:pt>
                <c:pt idx="2">
                  <c:v>193</c:v>
                </c:pt>
                <c:pt idx="3">
                  <c:v>304</c:v>
                </c:pt>
                <c:pt idx="4">
                  <c:v>397</c:v>
                </c:pt>
                <c:pt idx="5">
                  <c:v>242</c:v>
                </c:pt>
                <c:pt idx="6">
                  <c:v>156</c:v>
                </c:pt>
                <c:pt idx="7">
                  <c:v>113</c:v>
                </c:pt>
                <c:pt idx="8">
                  <c:v>167</c:v>
                </c:pt>
                <c:pt idx="9">
                  <c:v>135</c:v>
                </c:pt>
                <c:pt idx="10">
                  <c:v>126</c:v>
                </c:pt>
                <c:pt idx="11">
                  <c:v>114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'OCTUBRE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2025'!$E$121:$E$132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24483688"/>
        <c:axId val="324482512"/>
      </c:barChart>
      <c:catAx>
        <c:axId val="324483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2512"/>
        <c:crosses val="autoZero"/>
        <c:auto val="1"/>
        <c:lblAlgn val="ctr"/>
        <c:lblOffset val="100"/>
        <c:noMultiLvlLbl val="0"/>
      </c:catAx>
      <c:valAx>
        <c:axId val="32448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3688"/>
        <c:crosses val="autoZero"/>
        <c:crossBetween val="between"/>
      </c:valAx>
    </c:plotArea>
    <c:plotVisOnly val="1"/>
    <c:dispBlanksAs val="gap"/>
    <c:showDLblsOverMax val="0"/>
  </c:chart>
  <c:spPr bwMode="auto">
    <a:xfrm>
      <a:off x="4600575" y="19907250"/>
      <a:ext cx="7000875" cy="221932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7"/>
          <c:y val="0.057377"/>
          <c:w val="0.921016"/>
          <c:h val="0.62295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'OCTUBRE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2025'!$C$138:$C$149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0000"/>
                  <c:y val="0.03389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'OCTUBRE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2025'!$D$138:$D$149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  <c:pt idx="2">
                  <c:v>2729</c:v>
                </c:pt>
                <c:pt idx="3">
                  <c:v>3750</c:v>
                </c:pt>
                <c:pt idx="4">
                  <c:v>3591</c:v>
                </c:pt>
                <c:pt idx="5">
                  <c:v>2863</c:v>
                </c:pt>
                <c:pt idx="6">
                  <c:v>3698</c:v>
                </c:pt>
                <c:pt idx="7">
                  <c:v>3549</c:v>
                </c:pt>
                <c:pt idx="8">
                  <c:v>3100</c:v>
                </c:pt>
                <c:pt idx="9">
                  <c:v>4462</c:v>
                </c:pt>
                <c:pt idx="10">
                  <c:v>3017</c:v>
                </c:pt>
                <c:pt idx="11">
                  <c:v>2840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'OCTUBRE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2025'!$E$138:$E$149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251810944"/>
        <c:axId val="366499024"/>
      </c:barChart>
      <c:catAx>
        <c:axId val="25181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024"/>
        <c:crosses val="autoZero"/>
        <c:auto val="1"/>
        <c:lblAlgn val="ctr"/>
        <c:lblOffset val="100"/>
        <c:noMultiLvlLbl val="0"/>
      </c:catAx>
      <c:valAx>
        <c:axId val="366499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251810944"/>
        <c:crosses val="autoZero"/>
        <c:crossBetween val="between"/>
      </c:valAx>
    </c:plotArea>
    <c:plotVisOnly val="1"/>
    <c:dispBlanksAs val="gap"/>
    <c:showDLblsOverMax val="0"/>
  </c:chart>
  <c:spPr bwMode="auto">
    <a:xfrm>
      <a:off x="4610100" y="22621875"/>
      <a:ext cx="7038975" cy="2324100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1627"/>
          <c:y val="0.041944"/>
          <c:w val="0.921348"/>
          <c:h val="0.61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'OCTUBRE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2025'!$C$156:$C$167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chemeClr val="accent3"/>
              </a:solidFill>
            </c:spPr>
          </c:marker>
          <c:dLbls>
            <c:dLbl>
              <c:idx val="0"/>
              <c:dLblPos val="r"/>
              <c:layout>
                <c:manualLayout>
                  <c:x val="0.000000"/>
                  <c:y val="0.00635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09107"/>
                  <c:y val="-0.05481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1858"/>
                  <c:y val="-0.08787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9436"/>
                  <c:y val="-0.077207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01821"/>
                  <c:y val="-0.02203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13431"/>
                  <c:y val="-0.0598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34537"/>
                  <c:y val="0.07612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30699"/>
                  <c:y val="-0.07068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24943"/>
                  <c:y val="-0.0598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'OCTUBRE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2025'!$D$156:$D$167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  <c:pt idx="2">
                  <c:v>2615</c:v>
                </c:pt>
                <c:pt idx="3">
                  <c:v>3626</c:v>
                </c:pt>
                <c:pt idx="4">
                  <c:v>3587</c:v>
                </c:pt>
                <c:pt idx="5">
                  <c:v>2718</c:v>
                </c:pt>
                <c:pt idx="6">
                  <c:v>3659</c:v>
                </c:pt>
                <c:pt idx="7">
                  <c:v>3882</c:v>
                </c:pt>
                <c:pt idx="8">
                  <c:v>2943</c:v>
                </c:pt>
                <c:pt idx="9">
                  <c:v>4478</c:v>
                </c:pt>
                <c:pt idx="10">
                  <c:v>3062</c:v>
                </c:pt>
                <c:pt idx="11">
                  <c:v>3312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'OCTUBRE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2025'!$E$156:$E$167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66501768"/>
        <c:axId val="366499808"/>
      </c:lineChart>
      <c:catAx>
        <c:axId val="366501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808"/>
        <c:crosses val="autoZero"/>
        <c:auto val="1"/>
        <c:lblAlgn val="ctr"/>
        <c:lblOffset val="100"/>
        <c:noMultiLvlLbl val="0"/>
      </c:catAx>
      <c:valAx>
        <c:axId val="366499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1768"/>
        <c:crosses val="autoZero"/>
        <c:crossBetween val="between"/>
      </c:valAx>
    </c:plotArea>
    <c:plotVisOnly val="1"/>
    <c:dispBlanksAs val="gap"/>
    <c:showDLblsOverMax val="0"/>
  </c:chart>
  <c:spPr bwMode="auto">
    <a:xfrm>
      <a:off x="4600575" y="25612724"/>
      <a:ext cx="7067550" cy="2286000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"/>
          <c:y val="0.050957"/>
          <c:w val="0.678157"/>
          <c:h val="0.83299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'OCTUBRE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'OCTUBRE 2025'!$C$190:$C$197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'OCTUBRE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'OCTUBRE 2025'!$D$190:$D$197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'OCTUBRE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'OCTUBRE 2025'!$E$190:$E$197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solidFill>
              <a:srgbClr val="92D050"/>
            </a:solidFill>
          </c:spPr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'OCTUBRE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'OCTUBRE 2025'!$F$190:$F$197</c:f>
              <c:numCache>
                <c:formatCode>General</c:formatCode>
                <c:ptCount val="8"/>
                <c:pt idx="0">
                  <c:v>59</c:v>
                </c:pt>
                <c:pt idx="1">
                  <c:v>13</c:v>
                </c:pt>
                <c:pt idx="2">
                  <c:v>0</c:v>
                </c:pt>
                <c:pt idx="3">
                  <c:v>12242</c:v>
                </c:pt>
                <c:pt idx="4">
                  <c:v>129</c:v>
                </c:pt>
                <c:pt idx="5">
                  <c:v>372</c:v>
                </c:pt>
                <c:pt idx="6">
                  <c:v>0</c:v>
                </c:pt>
                <c:pt idx="7">
                  <c:v>34640</c:v>
                </c:pt>
              </c:numCache>
            </c:numRef>
          </c:val>
        </c:ser>
        <c:ser>
          <c:idx val="4"/>
          <c:order val="4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'OCTUBRE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'OCTUBRE 2025'!$G$190:$G$197</c:f>
              <c:numCache>
                <c:formatCode>General</c:formatCode>
                <c:ptCount val="8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75"/>
        <c:axId val="366499416"/>
        <c:axId val="366501376"/>
      </c:barChart>
      <c:catAx>
        <c:axId val="366499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1376"/>
        <c:crosses val="autoZero"/>
        <c:auto val="1"/>
        <c:lblAlgn val="ctr"/>
        <c:lblOffset val="100"/>
        <c:noMultiLvlLbl val="0"/>
      </c:catAx>
      <c:valAx>
        <c:axId val="36650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416"/>
        <c:crosses val="autoZero"/>
        <c:crossBetween val="between"/>
      </c:valAx>
    </c:plotArea>
    <c:plotVisOnly val="1"/>
    <c:dispBlanksAs val="gap"/>
    <c:showDLblsOverMax val="0"/>
  </c:chart>
  <c:spPr bwMode="auto">
    <a:xfrm>
      <a:off x="4476750" y="30668594"/>
      <a:ext cx="7115175" cy="3025774"/>
    </a:xfrm>
    <a:prstGeom prst="rect">
      <a:avLst/>
    </a:prstGeom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0"/>
  <mc:AlternateContent>
    <mc:Choice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4320"/>
        <c:axId val="366495104"/>
      </c:barChart>
      <c:catAx>
        <c:axId val="366494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5104"/>
        <c:crosses val="autoZero"/>
        <c:auto val="1"/>
        <c:lblAlgn val="ctr"/>
        <c:lblOffset val="100"/>
        <c:noMultiLvlLbl val="0"/>
      </c:catAx>
      <c:valAx>
        <c:axId val="366495104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432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5381625" y="166370"/>
      <a:ext cx="4524375" cy="1862455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0"/>
  <mc:AlternateContent>
    <mc:Choice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 bwMode="auto">
            <a:prstGeom prst="rect">
              <a:avLst/>
            </a:prstGeom>
            <a:gradFill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6280"/>
        <c:axId val="366497064"/>
      </c:barChart>
      <c:catAx>
        <c:axId val="366496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7064"/>
        <c:crosses val="autoZero"/>
        <c:auto val="1"/>
        <c:lblAlgn val="ctr"/>
        <c:lblOffset val="100"/>
        <c:noMultiLvlLbl val="0"/>
      </c:catAx>
      <c:valAx>
        <c:axId val="366497064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628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6238875" y="3452495"/>
      <a:ext cx="4400550" cy="1662430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chart" Target="../charts/chart1.xml" /><Relationship Id="rId2" Type="http://schemas.openxmlformats.org/officeDocument/2006/relationships/chart" Target="../charts/chart2.xml" /><Relationship Id="rId3" Type="http://schemas.openxmlformats.org/officeDocument/2006/relationships/chart" Target="../charts/chart3.xml" /><Relationship Id="rId4" Type="http://schemas.openxmlformats.org/officeDocument/2006/relationships/chart" Target="../charts/chart4.xml" /><Relationship Id="rId5" Type="http://schemas.openxmlformats.org/officeDocument/2006/relationships/chart" Target="../charts/chart5.xml" /><Relationship Id="rId6" Type="http://schemas.openxmlformats.org/officeDocument/2006/relationships/chart" Target="../charts/chart6.xml" /><Relationship Id="rId7" Type="http://schemas.openxmlformats.org/officeDocument/2006/relationships/chart" Target="../charts/chart7.xml" /><Relationship Id="rId8" Type="http://schemas.openxmlformats.org/officeDocument/2006/relationships/image" Target="../media/image1.jpg"/><Relationship Id="rId9" Type="http://schemas.openxmlformats.org/officeDocument/2006/relationships/image" Target="../media/image2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chart" Target="../charts/chart8.xml" /><Relationship Id="rId2" Type="http://schemas.openxmlformats.org/officeDocument/2006/relationships/chart" Target="../charts/chart9.xml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 bwMode="auto">
        <a:xfrm>
          <a:off x="80644" y="218440"/>
          <a:ext cx="1217803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 bwMode="auto">
        <a:xfrm>
          <a:off x="3695065" y="358775"/>
          <a:ext cx="633412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EDUCACIÓN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 NARIÑO</a:t>
          </a:r>
          <a:endParaRPr lang="es-CO" sz="1400">
            <a:solidFill>
              <a:schemeClr val="tx1"/>
            </a:solidFill>
            <a:latin typeface="Arial"/>
            <a:cs typeface="Arial"/>
          </a:endParaRPr>
        </a:p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INFORMACIÓN ACTUAL</a:t>
          </a:r>
          <a:r>
            <a:rPr lang="es-CO" sz="1400">
              <a:latin typeface="Arial"/>
              <a:cs typeface="Arial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000">
            <a:latin typeface="Arial"/>
            <a:cs typeface="Arial"/>
          </a:endParaRPr>
        </a:p>
        <a:p>
          <a:pPr algn="ctr">
            <a:defRPr/>
          </a:pPr>
          <a:r>
            <a:rPr lang="es-CO" sz="1400" b="1">
              <a:latin typeface="Arial"/>
              <a:cs typeface="Arial"/>
            </a:rPr>
            <a:t>INFORME  DE TRANSPARENCIA Y GESTION </a:t>
          </a:r>
          <a:r>
            <a:rPr lang="es-CO" sz="1400" b="1">
              <a:latin typeface="Arial"/>
              <a:cs typeface="Arial"/>
            </a:rPr>
            <a:t> SACV2 2025</a:t>
          </a: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</xdr:txBody>
    </xdr:sp>
    <xdr:clientData/>
  </xdr:twoCellAnchor>
  <xdr:twoCellAnchor editAs="twoCell"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0" name=""/>
        <xdr:cNvGrpSpPr/>
      </xdr:nvGrpSpPr>
      <xdr:grpSpPr bwMode="auto"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1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GENERAL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 bwMode="auto"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 bwMode="auto"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0" name=""/>
        <xdr:cNvGrpSpPr/>
      </xdr:nvGrpSpPr>
      <xdr:grpSpPr bwMode="auto">
        <a:xfrm>
          <a:off x="123825" y="4791075"/>
          <a:ext cx="55435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2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161924</xdr:rowOff>
    </xdr:to>
    <xdr:graphicFrame>
      <xdr:nvGraphicFramePr>
        <xdr:cNvPr id="66751185" name="117 Gráfico"/>
        <xdr:cNvGraphicFramePr>
          <a:graphicFrameLocks xmlns:a="http://schemas.openxmlformats.org/drawingml/2006/main"/>
        </xdr:cNvGraphicFramePr>
      </xdr:nvGraphicFramePr>
      <xdr:xfrm>
        <a:off x="4181475" y="10820400"/>
        <a:ext cx="7439024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123824</xdr:rowOff>
    </xdr:to>
    <xdr:graphicFrame>
      <xdr:nvGraphicFramePr>
        <xdr:cNvPr id="66751186" name="118 Gráfico"/>
        <xdr:cNvGraphicFramePr>
          <a:graphicFrameLocks xmlns:a="http://schemas.openxmlformats.org/drawingml/2006/main"/>
        </xdr:cNvGraphicFramePr>
      </xdr:nvGraphicFramePr>
      <xdr:xfrm>
        <a:off x="4191000" y="13430250"/>
        <a:ext cx="7467600" cy="2390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twoCell">
    <xdr:from>
      <xdr:col>8</xdr:col>
      <xdr:colOff>65942</xdr:colOff>
      <xdr:row>99</xdr:row>
      <xdr:rowOff>109902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>
          <a:graphicFrameLocks xmlns:a="http://schemas.openxmlformats.org/drawingml/2006/main"/>
        </xdr:cNvGraphicFramePr>
      </xdr:nvGraphicFramePr>
      <xdr:xfrm>
        <a:off x="4237355" y="16873855"/>
        <a:ext cx="7354570" cy="23475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twoCell">
    <xdr:from>
      <xdr:col>9</xdr:col>
      <xdr:colOff>9525</xdr:colOff>
      <xdr:row>118</xdr:row>
      <xdr:rowOff>38100</xdr:rowOff>
    </xdr:from>
    <xdr:to>
      <xdr:col>26</xdr:col>
      <xdr:colOff>352424</xdr:colOff>
      <xdr:row>131</xdr:row>
      <xdr:rowOff>142875</xdr:rowOff>
    </xdr:to>
    <xdr:graphicFrame>
      <xdr:nvGraphicFramePr>
        <xdr:cNvPr id="66751188" name="120 Gráfico"/>
        <xdr:cNvGraphicFramePr>
          <a:graphicFrameLocks xmlns:a="http://schemas.openxmlformats.org/drawingml/2006/main"/>
        </xdr:cNvGraphicFramePr>
      </xdr:nvGraphicFramePr>
      <xdr:xfrm>
        <a:off x="4600575" y="19907250"/>
        <a:ext cx="700087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twoCell"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>
          <a:graphicFrameLocks xmlns:a="http://schemas.openxmlformats.org/drawingml/2006/main"/>
        </xdr:cNvGraphicFramePr>
      </xdr:nvGraphicFramePr>
      <xdr:xfrm>
        <a:off x="4610100" y="22621875"/>
        <a:ext cx="703897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twoCell"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0" name=""/>
        <xdr:cNvGrpSpPr/>
      </xdr:nvGrpSpPr>
      <xdr:grpSpPr bwMode="auto">
        <a:xfrm>
          <a:off x="142875" y="10220325"/>
          <a:ext cx="5524500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3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 bwMode="auto">
        <a:xfrm>
          <a:off x="3019425" y="11772900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 bwMode="auto">
        <a:xfrm>
          <a:off x="3009900" y="14401800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 bwMode="auto">
        <a:xfrm>
          <a:off x="3009900" y="17878425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 bwMode="auto">
        <a:xfrm>
          <a:off x="3009900" y="20831175"/>
          <a:ext cx="1600200" cy="34226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689</xdr:colOff>
      <xdr:row>140</xdr:row>
      <xdr:rowOff>158404</xdr:rowOff>
    </xdr:from>
    <xdr:to>
      <xdr:col>9</xdr:col>
      <xdr:colOff>10212</xdr:colOff>
      <xdr:row>143</xdr:row>
      <xdr:rowOff>47280</xdr:rowOff>
    </xdr:to>
    <xdr:sp>
      <xdr:nvSpPr>
        <xdr:cNvPr id="35" name="34 Flecha derecha"/>
        <xdr:cNvSpPr/>
      </xdr:nvSpPr>
      <xdr:spPr bwMode="auto">
        <a:xfrm>
          <a:off x="3829685" y="23627715"/>
          <a:ext cx="771525" cy="374650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 bwMode="auto">
        <a:xfrm>
          <a:off x="3838575" y="26670000"/>
          <a:ext cx="771525" cy="3714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>
          <a:graphicFrameLocks xmlns:a="http://schemas.openxmlformats.org/drawingml/2006/main"/>
        </xdr:cNvGraphicFramePr>
      </xdr:nvGraphicFramePr>
      <xdr:xfrm>
        <a:off x="4600575" y="25612724"/>
        <a:ext cx="706755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twoCell">
    <xdr:from>
      <xdr:col>1</xdr:col>
      <xdr:colOff>78441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 bwMode="auto">
        <a:xfrm>
          <a:off x="192405" y="9748520"/>
          <a:ext cx="1245679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 bwMode="auto">
        <a:xfrm>
          <a:off x="180975" y="4462145"/>
          <a:ext cx="1246822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 bwMode="auto">
        <a:xfrm>
          <a:off x="226060" y="19408775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 bwMode="auto">
        <a:xfrm flipH="1">
          <a:off x="12256770" y="10641965"/>
          <a:ext cx="11430" cy="87553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 bwMode="auto">
        <a:xfrm flipH="1">
          <a:off x="12268200" y="19697700"/>
          <a:ext cx="10795" cy="84410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 bwMode="auto">
        <a:xfrm>
          <a:off x="226060" y="28080970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3003</xdr:colOff>
      <xdr:row>295</xdr:row>
      <xdr:rowOff>42520</xdr:rowOff>
    </xdr:from>
    <xdr:to>
      <xdr:col>28</xdr:col>
      <xdr:colOff>552789</xdr:colOff>
      <xdr:row>295</xdr:row>
      <xdr:rowOff>62762</xdr:rowOff>
    </xdr:to>
    <xdr:cxnSp>
      <xdr:nvCxnSpPr>
        <xdr:cNvPr id="87" name="86 Conector recto"/>
        <xdr:cNvCxnSpPr/>
      </xdr:nvCxnSpPr>
      <xdr:spPr bwMode="auto">
        <a:xfrm flipV="1">
          <a:off x="117303" y="49401070"/>
          <a:ext cx="12513184" cy="2024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7</xdr:col>
      <xdr:colOff>8283</xdr:colOff>
      <xdr:row>189</xdr:row>
      <xdr:rowOff>157370</xdr:rowOff>
    </xdr:from>
    <xdr:to>
      <xdr:col>9</xdr:col>
      <xdr:colOff>17807</xdr:colOff>
      <xdr:row>194</xdr:row>
      <xdr:rowOff>39342</xdr:rowOff>
    </xdr:to>
    <xdr:sp>
      <xdr:nvSpPr>
        <xdr:cNvPr id="88" name="87 Flecha derecha"/>
        <xdr:cNvSpPr/>
      </xdr:nvSpPr>
      <xdr:spPr bwMode="auto">
        <a:xfrm>
          <a:off x="3837305" y="31913195"/>
          <a:ext cx="771525" cy="69151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1</xdr:col>
      <xdr:colOff>107671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 bwMode="auto">
        <a:xfrm>
          <a:off x="221615" y="30635574"/>
          <a:ext cx="1205865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8</xdr:col>
      <xdr:colOff>304800</xdr:colOff>
      <xdr:row>182</xdr:row>
      <xdr:rowOff>74612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>
          <a:graphicFrameLocks xmlns:a="http://schemas.openxmlformats.org/drawingml/2006/main"/>
        </xdr:cNvGraphicFramePr>
      </xdr:nvGraphicFramePr>
      <xdr:xfrm>
        <a:off x="4476750" y="30668594"/>
        <a:ext cx="7115175" cy="3025774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15875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8"/>
        <a:stretch/>
      </xdr:blipFill>
      <xdr:spPr bwMode="auto">
        <a:xfrm>
          <a:off x="1008507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9"/>
        <a:stretch/>
      </xdr:blipFill>
      <xdr:spPr bwMode="auto">
        <a:xfrm>
          <a:off x="152400" y="333375"/>
          <a:ext cx="2847975" cy="1418590"/>
        </a:xfrm>
        <a:prstGeom prst="rect">
          <a:avLst/>
        </a:prstGeom>
      </xdr:spPr>
    </xdr:pic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3" name="Line 59"/>
        <xdr:cNvSpPr>
          <a:spLocks noChangeShapeType="1"/>
        </xdr:cNvSpPr>
      </xdr:nvSpPr>
      <xdr:spPr bwMode="auto"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4" name="Line 59"/>
        <xdr:cNvSpPr>
          <a:spLocks noChangeShapeType="1"/>
        </xdr:cNvSpPr>
      </xdr:nvSpPr>
      <xdr:spPr bwMode="auto"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7</xdr:col>
      <xdr:colOff>647699</xdr:colOff>
      <xdr:row>1</xdr:row>
      <xdr:rowOff>4763</xdr:rowOff>
    </xdr:from>
    <xdr:to>
      <xdr:col>13</xdr:col>
      <xdr:colOff>647699</xdr:colOff>
      <xdr:row>10</xdr:row>
      <xdr:rowOff>38100</xdr:rowOff>
    </xdr:to>
    <xdr:graphicFrame>
      <xdr:nvGraphicFramePr>
        <xdr:cNvPr id="2" name="Gráfico 1"/>
        <xdr:cNvGraphicFramePr>
          <a:graphicFrameLocks xmlns:a="http://schemas.openxmlformats.org/drawingml/2006/main"/>
        </xdr:cNvGraphicFramePr>
      </xdr:nvGraphicFramePr>
      <xdr:xfrm>
        <a:off x="5381625" y="166370"/>
        <a:ext cx="4524375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647699</xdr:colOff>
      <xdr:row>19</xdr:row>
      <xdr:rowOff>4763</xdr:rowOff>
    </xdr:from>
    <xdr:to>
      <xdr:col>14</xdr:col>
      <xdr:colOff>647699</xdr:colOff>
      <xdr:row>28</xdr:row>
      <xdr:rowOff>38100</xdr:rowOff>
    </xdr:to>
    <xdr:graphicFrame>
      <xdr:nvGraphicFramePr>
        <xdr:cNvPr id="3" name="Gráfico 2"/>
        <xdr:cNvGraphicFramePr>
          <a:graphicFrameLocks xmlns:a="http://schemas.openxmlformats.org/drawingml/2006/main"/>
        </xdr:cNvGraphicFramePr>
      </xdr:nvGraphicFramePr>
      <xdr:xfrm>
        <a:off x="623887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>
    <a:spDef>
      <a:spPr bwMode="auto"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hyperlink" Target="http://www.sednarino.gov.co/" TargetMode="External"/><Relationship  Id="rId10" Type="http://schemas.openxmlformats.org/officeDocument/2006/relationships/drawing" Target="../drawings/drawing1.xml"/><Relationship  Id="rId2" Type="http://schemas.openxmlformats.org/officeDocument/2006/relationships/hyperlink" Target="mailto:jairocadena@narino.gov.co" TargetMode="External"/><Relationship  Id="rId3" Type="http://schemas.openxmlformats.org/officeDocument/2006/relationships/hyperlink" Target="mailto:gestionorganizacional@narino.gov.co" TargetMode="External"/><Relationship  Id="rId4" Type="http://schemas.openxmlformats.org/officeDocument/2006/relationships/hyperlink" Target="mailto:ruthgordillo@narino.gov.co" TargetMode="External"/><Relationship  Id="rId5" Type="http://schemas.openxmlformats.org/officeDocument/2006/relationships/hyperlink" Target="mailto:a.calderon@sednarino.gov.co" TargetMode="External"/><Relationship  Id="rId6" Type="http://schemas.openxmlformats.org/officeDocument/2006/relationships/hyperlink" Target="mailto:jrodriguez@sednarino.gov.co" TargetMode="External"/><Relationship  Id="rId7" Type="http://schemas.openxmlformats.org/officeDocument/2006/relationships/hyperlink" Target="mailto:ytrujillo@sednarino.gov.co" TargetMode="External"/><Relationship  Id="rId8" Type="http://schemas.openxmlformats.org/officeDocument/2006/relationships/hyperlink" Target="mailto:victorviveros599@gmail.com" TargetMode="External"/><Relationship  Id="rId9" Type="http://schemas.openxmlformats.org/officeDocument/2006/relationships/hyperlink" Target="mailto:camila.cabrera@sednarino.gov.co" TargetMode="External"/></Relationships>
</file>

<file path=xl/worksheets/_rels/sheet2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GridLines="0" topLeftCell="A262" zoomScale="110" workbookViewId="0">
      <selection activeCell="P178" activeCellId="0" sqref="P178:AC178"/>
    </sheetView>
  </sheetViews>
  <sheetFormatPr defaultColWidth="11.4285714285714" defaultRowHeight="12.75"/>
  <cols>
    <col customWidth="1" min="1" max="1" style="1" width="1.71428571428571"/>
    <col customWidth="1" min="2" max="2" style="1" width="3.1428571428571401"/>
    <col customWidth="1" min="3" max="3" style="1" width="11.285714285714301"/>
    <col customWidth="1" min="4" max="4" style="1" width="9.1428571428571406"/>
    <col customWidth="1" min="5" max="5" style="1" width="19.714285714285701"/>
    <col customWidth="1" min="6" max="6" style="1" width="6.28571428571429"/>
    <col customWidth="1" min="7" max="7" style="1" width="6.1428571428571397"/>
    <col customWidth="1" min="8" max="8" style="2" width="5.1428571428571397"/>
    <col customWidth="1" min="9" max="9" style="1" width="6.28571428571429"/>
    <col customWidth="1" min="10" max="10" style="1" width="6.1428571428571397"/>
    <col customWidth="1" min="11" max="11" style="1" width="5.4285714285714297"/>
    <col customWidth="1" min="12" max="12" style="1" width="4.5714285714285703"/>
    <col customWidth="1" min="13" max="13" style="1" width="6.28571428571429"/>
    <col customWidth="1" min="14" max="14" style="1" width="4.71428571428571"/>
    <col customWidth="1" min="15" max="15" style="1" width="6.28571428571429"/>
    <col customWidth="1" min="16" max="17" style="1" width="5.1428571428571397"/>
    <col customWidth="1" min="18" max="19" style="1" width="6.28571428571429"/>
    <col customWidth="1" min="20" max="20" style="1" width="5.4285714285714297"/>
    <col customWidth="1" min="21" max="21" style="1" width="11.1428571428571"/>
    <col customWidth="1" min="22" max="23" style="1" width="5.1428571428571397"/>
    <col customWidth="1" min="24" max="24" style="1" width="6.28571428571429"/>
    <col customWidth="1" min="25" max="25" style="1" width="5.4285714285714297"/>
    <col customWidth="1" min="26" max="26" style="1" width="5"/>
    <col customWidth="1" min="27" max="27" style="1" width="6"/>
    <col customWidth="1" min="28" max="28" style="1" width="6.4285714285714297"/>
    <col customWidth="1" min="29" max="29" style="1" width="8.5714285714285694"/>
    <col customWidth="1" min="30" max="30" style="1" width="17.428571428571399"/>
    <col customWidth="1" min="31" max="31" style="1" width="24.428571428571399"/>
    <col min="32" max="16384" style="1" width="11.4285714285714"/>
  </cols>
  <sheetData>
    <row r="1" ht="17.25" customHeight="1"/>
    <row r="3" ht="18">
      <c r="A3" s="3"/>
      <c r="B3" s="3"/>
      <c r="C3" s="3"/>
      <c r="D3" s="3"/>
      <c r="E3" s="3"/>
      <c r="F3" s="3"/>
      <c r="G3" s="3"/>
      <c r="H3" s="4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ht="18">
      <c r="A4" s="3"/>
      <c r="B4" s="3"/>
      <c r="C4" s="3"/>
      <c r="D4" s="3"/>
      <c r="E4" s="3"/>
      <c r="F4" s="3"/>
      <c r="G4" s="3"/>
      <c r="H4" s="4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ht="18">
      <c r="A5" s="3"/>
      <c r="B5" s="3"/>
      <c r="C5" s="3"/>
      <c r="D5" s="3"/>
      <c r="E5" s="3"/>
      <c r="F5" s="3"/>
      <c r="G5" s="3"/>
      <c r="H5" s="4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>
      <c r="A6" s="5"/>
      <c r="B6" s="5"/>
      <c r="C6" s="5"/>
      <c r="D6" s="5"/>
      <c r="E6" s="5"/>
      <c r="F6" s="5"/>
      <c r="G6" s="5"/>
      <c r="H6" s="6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>
      <c r="A7" s="7"/>
      <c r="B7" s="7"/>
      <c r="C7" s="7"/>
      <c r="D7" s="7"/>
      <c r="E7" s="7"/>
      <c r="F7" s="7"/>
      <c r="G7" s="7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10" ht="20.25" customHeight="1"/>
    <row r="11"/>
    <row r="15" ht="0.75" customHeight="1"/>
    <row r="16">
      <c r="B16" s="9" t="s">
        <v>0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1"/>
      <c r="V16" s="12" t="s">
        <v>1</v>
      </c>
      <c r="W16" s="13"/>
      <c r="X16" s="13"/>
      <c r="Y16" s="13"/>
      <c r="Z16" s="13"/>
      <c r="AA16" s="13"/>
      <c r="AB16" s="13"/>
      <c r="AC16" s="14"/>
    </row>
    <row r="17">
      <c r="B17" s="15" t="s">
        <v>2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7"/>
      <c r="V17" s="18">
        <v>44571</v>
      </c>
      <c r="W17" s="19"/>
      <c r="X17" s="19"/>
      <c r="Y17" s="19"/>
      <c r="Z17" s="19"/>
      <c r="AA17" s="19"/>
      <c r="AB17" s="19"/>
      <c r="AC17" s="20"/>
    </row>
    <row r="18">
      <c r="B18" s="21" t="s">
        <v>3</v>
      </c>
      <c r="C18" s="22"/>
      <c r="D18" s="22"/>
      <c r="E18" s="22"/>
      <c r="F18" s="23"/>
      <c r="G18" s="22" t="s">
        <v>3</v>
      </c>
      <c r="H18" s="22"/>
      <c r="I18" s="22"/>
      <c r="J18" s="22"/>
      <c r="K18" s="22"/>
      <c r="L18" s="22"/>
      <c r="M18" s="24" t="s">
        <v>4</v>
      </c>
      <c r="N18" s="22"/>
      <c r="O18" s="22"/>
      <c r="P18" s="22"/>
      <c r="Q18" s="22"/>
      <c r="R18" s="23"/>
      <c r="S18" s="22" t="s">
        <v>5</v>
      </c>
      <c r="T18" s="22"/>
      <c r="U18" s="22"/>
      <c r="V18" s="22"/>
      <c r="W18" s="22"/>
      <c r="X18" s="22"/>
      <c r="Y18" s="22"/>
      <c r="Z18" s="22"/>
      <c r="AA18" s="22"/>
      <c r="AB18" s="22"/>
      <c r="AC18" s="25"/>
    </row>
    <row r="19">
      <c r="B19" s="26" t="s">
        <v>6</v>
      </c>
      <c r="C19" s="27"/>
      <c r="D19" s="27"/>
      <c r="E19" s="27"/>
      <c r="F19" s="28"/>
      <c r="G19" s="29" t="s">
        <v>6</v>
      </c>
      <c r="H19" s="27"/>
      <c r="I19" s="27"/>
      <c r="J19" s="27"/>
      <c r="K19" s="27"/>
      <c r="L19" s="28"/>
      <c r="M19" s="30" t="s">
        <v>7</v>
      </c>
      <c r="N19" s="31"/>
      <c r="O19" s="31"/>
      <c r="P19" s="31"/>
      <c r="Q19" s="31"/>
      <c r="R19" s="32"/>
      <c r="S19" s="33" t="s">
        <v>8</v>
      </c>
      <c r="T19" s="34"/>
      <c r="U19" s="34"/>
      <c r="V19" s="34"/>
      <c r="W19" s="34"/>
      <c r="X19" s="34"/>
      <c r="Y19" s="34"/>
      <c r="Z19" s="34"/>
      <c r="AA19" s="34"/>
      <c r="AB19" s="34"/>
      <c r="AC19" s="35"/>
    </row>
    <row r="20">
      <c r="B20" s="21" t="s">
        <v>9</v>
      </c>
      <c r="C20" s="22"/>
      <c r="D20" s="22"/>
      <c r="E20" s="22"/>
      <c r="F20" s="36"/>
      <c r="G20" s="36"/>
      <c r="H20" s="36"/>
      <c r="I20" s="36"/>
      <c r="J20" s="36"/>
      <c r="K20" s="36"/>
      <c r="L20" s="37"/>
      <c r="M20" s="38" t="s">
        <v>10</v>
      </c>
      <c r="N20" s="39"/>
      <c r="O20" s="39"/>
      <c r="P20" s="39"/>
      <c r="Q20" s="39"/>
      <c r="R20" s="39"/>
      <c r="S20" s="22"/>
      <c r="T20" s="22"/>
      <c r="U20" s="22"/>
      <c r="V20" s="24" t="s">
        <v>11</v>
      </c>
      <c r="W20" s="22"/>
      <c r="X20" s="22"/>
      <c r="Y20" s="22"/>
      <c r="Z20" s="22"/>
      <c r="AA20" s="22"/>
      <c r="AB20" s="22"/>
      <c r="AC20" s="25"/>
    </row>
    <row r="21">
      <c r="B21" s="40" t="s">
        <v>12</v>
      </c>
      <c r="C21" s="41"/>
      <c r="D21" s="41"/>
      <c r="E21" s="41"/>
      <c r="F21" s="41"/>
      <c r="G21" s="41"/>
      <c r="H21" s="41"/>
      <c r="I21" s="41"/>
      <c r="J21" s="41"/>
      <c r="K21" s="41"/>
      <c r="L21" s="42"/>
      <c r="M21" s="43" t="s">
        <v>13</v>
      </c>
      <c r="N21" s="44"/>
      <c r="O21" s="44"/>
      <c r="P21" s="44"/>
      <c r="Q21" s="44"/>
      <c r="R21" s="44"/>
      <c r="S21" s="44"/>
      <c r="T21" s="44"/>
      <c r="U21" s="44"/>
      <c r="V21" s="45" t="s">
        <v>14</v>
      </c>
      <c r="W21" s="46"/>
      <c r="X21" s="46"/>
      <c r="Y21" s="46"/>
      <c r="Z21" s="46"/>
      <c r="AA21" s="46"/>
      <c r="AB21" s="46"/>
      <c r="AC21" s="47"/>
    </row>
    <row r="22">
      <c r="B22" s="21" t="s">
        <v>15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4" t="s">
        <v>10</v>
      </c>
      <c r="N22" s="22"/>
      <c r="O22" s="22"/>
      <c r="P22" s="22"/>
      <c r="Q22" s="22"/>
      <c r="R22" s="22"/>
      <c r="S22" s="22"/>
      <c r="T22" s="22"/>
      <c r="U22" s="22"/>
      <c r="V22" s="48" t="s">
        <v>11</v>
      </c>
      <c r="W22" s="49"/>
      <c r="X22" s="49"/>
      <c r="Y22" s="49"/>
      <c r="Z22" s="49"/>
      <c r="AA22" s="49"/>
      <c r="AB22" s="49"/>
      <c r="AC22" s="50"/>
    </row>
    <row r="23" ht="13.5">
      <c r="B23" s="26" t="s">
        <v>16</v>
      </c>
      <c r="C23" s="27"/>
      <c r="D23" s="27"/>
      <c r="E23" s="27"/>
      <c r="F23" s="27"/>
      <c r="G23" s="27"/>
      <c r="H23" s="27"/>
      <c r="I23" s="27"/>
      <c r="J23" s="27"/>
      <c r="K23" s="27"/>
      <c r="L23" s="28"/>
      <c r="M23" s="51" t="s">
        <v>17</v>
      </c>
      <c r="N23" s="44"/>
      <c r="O23" s="44"/>
      <c r="P23" s="44"/>
      <c r="Q23" s="44"/>
      <c r="R23" s="44"/>
      <c r="S23" s="44"/>
      <c r="T23" s="44"/>
      <c r="U23" s="44"/>
      <c r="V23" s="52" t="s">
        <v>18</v>
      </c>
      <c r="W23" s="53"/>
      <c r="X23" s="53"/>
      <c r="Y23" s="53"/>
      <c r="Z23" s="53"/>
      <c r="AA23" s="53"/>
      <c r="AB23" s="53"/>
      <c r="AC23" s="54"/>
    </row>
    <row r="24">
      <c r="B24" s="21" t="s">
        <v>19</v>
      </c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55" t="s">
        <v>10</v>
      </c>
      <c r="N24" s="13"/>
      <c r="O24" s="13"/>
      <c r="P24" s="13"/>
      <c r="Q24" s="13"/>
      <c r="R24" s="13"/>
      <c r="S24" s="13"/>
      <c r="T24" s="13"/>
      <c r="U24" s="14"/>
      <c r="V24" s="49" t="s">
        <v>11</v>
      </c>
      <c r="W24" s="49"/>
      <c r="X24" s="49"/>
      <c r="Y24" s="49"/>
      <c r="Z24" s="49"/>
      <c r="AA24" s="49"/>
      <c r="AB24" s="49"/>
      <c r="AC24" s="50"/>
    </row>
    <row r="25" ht="13.5">
      <c r="B25" s="56" t="s">
        <v>20</v>
      </c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8" t="s">
        <v>21</v>
      </c>
      <c r="N25" s="59"/>
      <c r="O25" s="59"/>
      <c r="P25" s="59"/>
      <c r="Q25" s="59"/>
      <c r="R25" s="59"/>
      <c r="S25" s="59"/>
      <c r="T25" s="59"/>
      <c r="U25" s="60"/>
      <c r="V25" s="61" t="s">
        <v>22</v>
      </c>
      <c r="W25" s="61"/>
      <c r="X25" s="61"/>
      <c r="Y25" s="61"/>
      <c r="Z25" s="61"/>
      <c r="AA25" s="61"/>
      <c r="AB25" s="61"/>
      <c r="AC25" s="62"/>
    </row>
    <row r="26"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</row>
    <row r="27" ht="24" customHeight="1">
      <c r="M27" s="64"/>
      <c r="N27" s="64"/>
      <c r="O27" s="64"/>
      <c r="P27" s="64"/>
      <c r="Q27" s="64"/>
      <c r="R27" s="64"/>
      <c r="S27" s="64"/>
      <c r="T27" s="64"/>
      <c r="U27" s="64"/>
    </row>
    <row r="30" ht="13.5" customHeight="1"/>
    <row r="31" ht="6" customHeight="1"/>
    <row r="32" ht="13.5">
      <c r="B32" s="65" t="s">
        <v>23</v>
      </c>
      <c r="C32" s="66"/>
      <c r="D32" s="66"/>
      <c r="E32" s="66"/>
      <c r="F32" s="66"/>
      <c r="G32" s="67"/>
      <c r="H32" s="68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9"/>
      <c r="AB32" s="69"/>
      <c r="AC32" s="69"/>
    </row>
    <row r="33" ht="13.5" customHeight="1">
      <c r="B33" s="70" t="s">
        <v>24</v>
      </c>
      <c r="C33" s="71"/>
      <c r="D33" s="71"/>
      <c r="E33" s="72"/>
      <c r="F33" s="73" t="s">
        <v>25</v>
      </c>
      <c r="G33" s="74"/>
      <c r="H33" s="75"/>
      <c r="I33" s="73" t="s">
        <v>26</v>
      </c>
      <c r="J33" s="74"/>
      <c r="K33" s="75"/>
      <c r="L33" s="73" t="s">
        <v>27</v>
      </c>
      <c r="M33" s="74"/>
      <c r="N33" s="75"/>
      <c r="O33" s="73" t="s">
        <v>28</v>
      </c>
      <c r="P33" s="74"/>
      <c r="Q33" s="75"/>
      <c r="R33" s="73" t="s">
        <v>29</v>
      </c>
      <c r="S33" s="74"/>
      <c r="T33" s="75"/>
      <c r="U33" s="73" t="s">
        <v>30</v>
      </c>
      <c r="V33" s="74"/>
      <c r="W33" s="75"/>
      <c r="X33" s="76"/>
      <c r="Y33" s="76"/>
      <c r="Z33" s="76"/>
    </row>
    <row r="34" ht="13.5" customHeight="1">
      <c r="B34" s="77"/>
      <c r="C34" s="78"/>
      <c r="D34" s="78"/>
      <c r="E34" s="79"/>
      <c r="F34" s="80" t="s">
        <v>31</v>
      </c>
      <c r="G34" s="81" t="s">
        <v>32</v>
      </c>
      <c r="H34" s="82" t="s">
        <v>33</v>
      </c>
      <c r="I34" s="80" t="s">
        <v>31</v>
      </c>
      <c r="J34" s="81" t="s">
        <v>32</v>
      </c>
      <c r="K34" s="82" t="s">
        <v>33</v>
      </c>
      <c r="L34" s="80" t="s">
        <v>31</v>
      </c>
      <c r="M34" s="81" t="s">
        <v>32</v>
      </c>
      <c r="N34" s="82" t="s">
        <v>33</v>
      </c>
      <c r="O34" s="80" t="s">
        <v>31</v>
      </c>
      <c r="P34" s="81" t="s">
        <v>32</v>
      </c>
      <c r="Q34" s="82" t="s">
        <v>33</v>
      </c>
      <c r="R34" s="80" t="s">
        <v>31</v>
      </c>
      <c r="S34" s="81" t="s">
        <v>32</v>
      </c>
      <c r="T34" s="82" t="s">
        <v>33</v>
      </c>
      <c r="U34" s="80" t="s">
        <v>31</v>
      </c>
      <c r="V34" s="81" t="s">
        <v>32</v>
      </c>
      <c r="W34" s="82" t="s">
        <v>33</v>
      </c>
      <c r="X34" s="83"/>
      <c r="Y34" s="83"/>
      <c r="Z34" s="84"/>
    </row>
    <row r="35">
      <c r="B35" s="85" t="s">
        <v>34</v>
      </c>
      <c r="C35" s="86"/>
      <c r="D35" s="86"/>
      <c r="E35" s="87"/>
      <c r="F35" s="88">
        <v>1</v>
      </c>
      <c r="G35" s="89"/>
      <c r="H35" s="90">
        <f t="shared" ref="H35:H45" si="0">F35+G35</f>
        <v>1</v>
      </c>
      <c r="I35" s="88">
        <v>1</v>
      </c>
      <c r="J35" s="89"/>
      <c r="K35" s="90">
        <f t="shared" ref="K35:K45" si="1">I35+J35</f>
        <v>1</v>
      </c>
      <c r="L35" s="88">
        <v>1</v>
      </c>
      <c r="M35" s="89"/>
      <c r="N35" s="90">
        <f t="shared" ref="N35:N45" si="2">L35+M35</f>
        <v>1</v>
      </c>
      <c r="O35" s="88">
        <v>1</v>
      </c>
      <c r="P35" s="89"/>
      <c r="Q35" s="90">
        <f t="shared" ref="Q35:Q37" si="3">O35+P35</f>
        <v>1</v>
      </c>
      <c r="R35" s="88">
        <v>1</v>
      </c>
      <c r="S35" s="89"/>
      <c r="T35" s="90">
        <f t="shared" ref="T35:T37" si="4">R35+S35</f>
        <v>1</v>
      </c>
      <c r="U35" s="88">
        <v>1</v>
      </c>
      <c r="V35" s="89"/>
      <c r="W35" s="90">
        <f t="shared" ref="W35:W37" si="5">U35+V35</f>
        <v>1</v>
      </c>
      <c r="X35" s="2"/>
      <c r="Y35" s="2"/>
      <c r="Z35" s="91"/>
    </row>
    <row r="36">
      <c r="B36" s="92" t="s">
        <v>35</v>
      </c>
      <c r="C36" s="93"/>
      <c r="D36" s="93"/>
      <c r="E36" s="94"/>
      <c r="F36" s="95">
        <v>5</v>
      </c>
      <c r="G36" s="96"/>
      <c r="H36" s="97">
        <f t="shared" si="0"/>
        <v>5</v>
      </c>
      <c r="I36" s="95">
        <v>5</v>
      </c>
      <c r="J36" s="96"/>
      <c r="K36" s="97">
        <f t="shared" si="1"/>
        <v>5</v>
      </c>
      <c r="L36" s="95">
        <v>5</v>
      </c>
      <c r="M36" s="96"/>
      <c r="N36" s="97">
        <f t="shared" si="2"/>
        <v>5</v>
      </c>
      <c r="O36" s="95">
        <v>5</v>
      </c>
      <c r="P36" s="96"/>
      <c r="Q36" s="97">
        <f t="shared" si="3"/>
        <v>5</v>
      </c>
      <c r="R36" s="95">
        <v>5</v>
      </c>
      <c r="S36" s="96"/>
      <c r="T36" s="97">
        <f t="shared" si="4"/>
        <v>5</v>
      </c>
      <c r="U36" s="95">
        <v>5</v>
      </c>
      <c r="V36" s="96"/>
      <c r="W36" s="97">
        <f t="shared" si="5"/>
        <v>5</v>
      </c>
      <c r="X36" s="2"/>
      <c r="Y36" s="2"/>
      <c r="Z36" s="91"/>
    </row>
    <row r="37" ht="13.5">
      <c r="B37" s="98" t="s">
        <v>36</v>
      </c>
      <c r="C37" s="99"/>
      <c r="D37" s="99"/>
      <c r="E37" s="100"/>
      <c r="F37" s="101">
        <v>160</v>
      </c>
      <c r="G37" s="102"/>
      <c r="H37" s="103">
        <f t="shared" si="0"/>
        <v>160</v>
      </c>
      <c r="I37" s="101">
        <v>170</v>
      </c>
      <c r="J37" s="102"/>
      <c r="K37" s="103">
        <f t="shared" si="1"/>
        <v>170</v>
      </c>
      <c r="L37" s="101">
        <v>170</v>
      </c>
      <c r="M37" s="102"/>
      <c r="N37" s="103">
        <f t="shared" si="2"/>
        <v>170</v>
      </c>
      <c r="O37" s="101">
        <v>176</v>
      </c>
      <c r="P37" s="102"/>
      <c r="Q37" s="103">
        <f t="shared" si="3"/>
        <v>176</v>
      </c>
      <c r="R37" s="101">
        <v>176</v>
      </c>
      <c r="S37" s="102"/>
      <c r="T37" s="103">
        <f t="shared" si="4"/>
        <v>176</v>
      </c>
      <c r="U37" s="101">
        <v>182</v>
      </c>
      <c r="V37" s="102"/>
      <c r="W37" s="103">
        <f t="shared" si="5"/>
        <v>182</v>
      </c>
      <c r="X37" s="2"/>
      <c r="Y37" s="2"/>
      <c r="Z37" s="91"/>
    </row>
    <row r="38" ht="13.5">
      <c r="B38" s="104"/>
      <c r="C38" s="2"/>
      <c r="D38" s="2"/>
      <c r="E38" s="1"/>
      <c r="F38" s="105">
        <f>H35+H36+H37</f>
        <v>166</v>
      </c>
      <c r="G38" s="106"/>
      <c r="H38" s="107"/>
      <c r="I38" s="105">
        <f>K35+K36+K37</f>
        <v>176</v>
      </c>
      <c r="J38" s="106"/>
      <c r="K38" s="107"/>
      <c r="L38" s="105">
        <f>N35+N36+N37</f>
        <v>176</v>
      </c>
      <c r="M38" s="106"/>
      <c r="N38" s="107"/>
      <c r="O38" s="105">
        <f>Q35+Q36+Q37</f>
        <v>182</v>
      </c>
      <c r="P38" s="106"/>
      <c r="Q38" s="107"/>
      <c r="R38" s="105">
        <f>T35+T36+T37</f>
        <v>182</v>
      </c>
      <c r="S38" s="106"/>
      <c r="T38" s="107"/>
      <c r="U38" s="105">
        <f>W35+W36+W37</f>
        <v>188</v>
      </c>
      <c r="V38" s="106"/>
      <c r="W38" s="107"/>
      <c r="X38" s="108"/>
      <c r="Y38" s="108"/>
      <c r="Z38" s="108"/>
    </row>
    <row r="39" ht="9" customHeight="1">
      <c r="B39" s="10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ht="13.5">
      <c r="B40" s="104"/>
      <c r="C40" s="2"/>
      <c r="D40" s="2"/>
      <c r="E40" s="2"/>
      <c r="F40" s="76"/>
      <c r="G40" s="76"/>
      <c r="H40" s="76"/>
      <c r="I40" s="76"/>
      <c r="J40" s="76"/>
      <c r="K40" s="76"/>
      <c r="L40" s="76"/>
      <c r="M40" s="76"/>
      <c r="N40" s="76"/>
      <c r="O40" s="109"/>
      <c r="P40" s="109"/>
      <c r="Q40" s="109"/>
      <c r="R40" s="109"/>
      <c r="S40" s="109"/>
      <c r="T40" s="109"/>
      <c r="U40" s="76"/>
      <c r="V40" s="76"/>
      <c r="W40" s="76"/>
      <c r="X40" s="76"/>
      <c r="Y40" s="76"/>
      <c r="Z40" s="76"/>
      <c r="AA40" s="2"/>
      <c r="AB40" s="2"/>
      <c r="AC40" s="2"/>
    </row>
    <row r="41" ht="13.5" customHeight="1">
      <c r="B41" s="70" t="s">
        <v>24</v>
      </c>
      <c r="C41" s="71"/>
      <c r="D41" s="71"/>
      <c r="E41" s="72"/>
      <c r="F41" s="73" t="s">
        <v>37</v>
      </c>
      <c r="G41" s="74"/>
      <c r="H41" s="75"/>
      <c r="I41" s="73" t="s">
        <v>38</v>
      </c>
      <c r="J41" s="74"/>
      <c r="K41" s="75"/>
      <c r="L41" s="73" t="s">
        <v>39</v>
      </c>
      <c r="M41" s="74"/>
      <c r="N41" s="75"/>
      <c r="O41" s="73" t="s">
        <v>40</v>
      </c>
      <c r="P41" s="74"/>
      <c r="Q41" s="75"/>
      <c r="R41" s="73" t="s">
        <v>41</v>
      </c>
      <c r="S41" s="74"/>
      <c r="T41" s="75"/>
      <c r="U41" s="73" t="s">
        <v>42</v>
      </c>
      <c r="V41" s="74"/>
      <c r="W41" s="75"/>
      <c r="X41" s="76"/>
      <c r="Y41" s="76"/>
      <c r="Z41" s="76"/>
    </row>
    <row r="42" ht="13.5">
      <c r="B42" s="77"/>
      <c r="C42" s="78"/>
      <c r="D42" s="78"/>
      <c r="E42" s="79"/>
      <c r="F42" s="80" t="s">
        <v>31</v>
      </c>
      <c r="G42" s="81" t="s">
        <v>32</v>
      </c>
      <c r="H42" s="82" t="s">
        <v>33</v>
      </c>
      <c r="I42" s="80" t="s">
        <v>31</v>
      </c>
      <c r="J42" s="81" t="s">
        <v>32</v>
      </c>
      <c r="K42" s="82" t="s">
        <v>33</v>
      </c>
      <c r="L42" s="80" t="s">
        <v>31</v>
      </c>
      <c r="M42" s="81" t="s">
        <v>32</v>
      </c>
      <c r="N42" s="82" t="s">
        <v>33</v>
      </c>
      <c r="O42" s="80" t="s">
        <v>31</v>
      </c>
      <c r="P42" s="81" t="s">
        <v>32</v>
      </c>
      <c r="Q42" s="82" t="s">
        <v>33</v>
      </c>
      <c r="R42" s="80" t="s">
        <v>31</v>
      </c>
      <c r="S42" s="81" t="s">
        <v>32</v>
      </c>
      <c r="T42" s="82" t="s">
        <v>33</v>
      </c>
      <c r="U42" s="80" t="s">
        <v>31</v>
      </c>
      <c r="V42" s="81" t="s">
        <v>32</v>
      </c>
      <c r="W42" s="82" t="s">
        <v>33</v>
      </c>
      <c r="X42" s="83"/>
      <c r="Y42" s="83"/>
      <c r="Z42" s="84"/>
    </row>
    <row r="43">
      <c r="B43" s="85" t="s">
        <v>34</v>
      </c>
      <c r="C43" s="86"/>
      <c r="D43" s="86"/>
      <c r="E43" s="87"/>
      <c r="F43" s="88">
        <v>1</v>
      </c>
      <c r="G43" s="89"/>
      <c r="H43" s="90">
        <f t="shared" si="0"/>
        <v>1</v>
      </c>
      <c r="I43" s="88">
        <v>1</v>
      </c>
      <c r="J43" s="89"/>
      <c r="K43" s="90">
        <f t="shared" si="1"/>
        <v>1</v>
      </c>
      <c r="L43" s="88">
        <v>1</v>
      </c>
      <c r="M43" s="89"/>
      <c r="N43" s="90">
        <f t="shared" si="2"/>
        <v>1</v>
      </c>
      <c r="O43" s="88">
        <v>1</v>
      </c>
      <c r="P43" s="89"/>
      <c r="Q43" s="90">
        <f t="shared" ref="Q43:Q45" si="6">P43+O43</f>
        <v>1</v>
      </c>
      <c r="R43" s="88"/>
      <c r="S43" s="89"/>
      <c r="T43" s="90">
        <f t="shared" ref="T43:T45" si="7">S43+R43</f>
        <v>0</v>
      </c>
      <c r="U43" s="88"/>
      <c r="V43" s="89"/>
      <c r="W43" s="90">
        <f t="shared" ref="W43:W45" si="8">V43+U43</f>
        <v>0</v>
      </c>
      <c r="X43" s="2"/>
      <c r="Y43" s="2"/>
      <c r="Z43" s="91"/>
    </row>
    <row r="44">
      <c r="B44" s="92" t="s">
        <v>35</v>
      </c>
      <c r="C44" s="93"/>
      <c r="D44" s="93"/>
      <c r="E44" s="94"/>
      <c r="F44" s="95">
        <v>5</v>
      </c>
      <c r="G44" s="96"/>
      <c r="H44" s="97">
        <f t="shared" si="0"/>
        <v>5</v>
      </c>
      <c r="I44" s="95">
        <v>5</v>
      </c>
      <c r="J44" s="96"/>
      <c r="K44" s="97">
        <f t="shared" si="1"/>
        <v>5</v>
      </c>
      <c r="L44" s="95">
        <v>5</v>
      </c>
      <c r="M44" s="96"/>
      <c r="N44" s="97">
        <f t="shared" si="2"/>
        <v>5</v>
      </c>
      <c r="O44" s="95">
        <v>5</v>
      </c>
      <c r="P44" s="96"/>
      <c r="Q44" s="90">
        <f t="shared" si="6"/>
        <v>5</v>
      </c>
      <c r="R44" s="95"/>
      <c r="S44" s="96"/>
      <c r="T44" s="90">
        <f t="shared" si="7"/>
        <v>0</v>
      </c>
      <c r="U44" s="95"/>
      <c r="V44" s="96"/>
      <c r="W44" s="90">
        <f t="shared" si="8"/>
        <v>0</v>
      </c>
      <c r="X44" s="2"/>
      <c r="Y44" s="2"/>
      <c r="Z44" s="91"/>
    </row>
    <row r="45" ht="13.5">
      <c r="B45" s="98" t="s">
        <v>36</v>
      </c>
      <c r="C45" s="99"/>
      <c r="D45" s="99"/>
      <c r="E45" s="100"/>
      <c r="F45" s="101">
        <v>179</v>
      </c>
      <c r="G45" s="102"/>
      <c r="H45" s="103">
        <f t="shared" si="0"/>
        <v>179</v>
      </c>
      <c r="I45" s="101">
        <v>181</v>
      </c>
      <c r="J45" s="102"/>
      <c r="K45" s="103">
        <f t="shared" si="1"/>
        <v>181</v>
      </c>
      <c r="L45" s="101">
        <v>180</v>
      </c>
      <c r="M45" s="102"/>
      <c r="N45" s="103">
        <f t="shared" si="2"/>
        <v>180</v>
      </c>
      <c r="O45" s="101">
        <v>180</v>
      </c>
      <c r="P45" s="102"/>
      <c r="Q45" s="90">
        <f t="shared" si="6"/>
        <v>180</v>
      </c>
      <c r="R45" s="101"/>
      <c r="S45" s="102"/>
      <c r="T45" s="90">
        <f t="shared" si="7"/>
        <v>0</v>
      </c>
      <c r="U45" s="101"/>
      <c r="V45" s="102"/>
      <c r="W45" s="90">
        <f t="shared" si="8"/>
        <v>0</v>
      </c>
      <c r="X45" s="2"/>
      <c r="Y45" s="2"/>
      <c r="Z45" s="91"/>
    </row>
    <row r="46" ht="13.5">
      <c r="B46" s="104"/>
      <c r="C46" s="2"/>
      <c r="D46" s="2"/>
      <c r="E46" s="1"/>
      <c r="F46" s="105">
        <f>H43+H44+H45</f>
        <v>185</v>
      </c>
      <c r="G46" s="106"/>
      <c r="H46" s="107"/>
      <c r="I46" s="105">
        <f>K43+K44+K45</f>
        <v>187</v>
      </c>
      <c r="J46" s="106"/>
      <c r="K46" s="107"/>
      <c r="L46" s="105">
        <f>N43+N44+N45</f>
        <v>186</v>
      </c>
      <c r="M46" s="106"/>
      <c r="N46" s="107"/>
      <c r="O46" s="105">
        <f>Q43+Q44+Q45</f>
        <v>186</v>
      </c>
      <c r="P46" s="106"/>
      <c r="Q46" s="107"/>
      <c r="R46" s="105">
        <f>T43+T44+T45</f>
        <v>0</v>
      </c>
      <c r="S46" s="106"/>
      <c r="T46" s="107"/>
      <c r="U46" s="105">
        <f>W43+W44+W45</f>
        <v>0</v>
      </c>
      <c r="V46" s="106"/>
      <c r="W46" s="107"/>
      <c r="X46" s="108"/>
      <c r="Y46" s="108"/>
      <c r="Z46" s="108"/>
    </row>
    <row r="47" ht="13.5">
      <c r="B47" s="104"/>
      <c r="C47" s="2"/>
      <c r="D47" s="2"/>
      <c r="E47" s="1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110"/>
      <c r="S47" s="68"/>
      <c r="T47" s="68"/>
      <c r="U47" s="68"/>
      <c r="V47" s="68"/>
      <c r="W47" s="68"/>
      <c r="X47" s="108"/>
      <c r="Y47" s="108"/>
      <c r="Z47" s="108"/>
    </row>
    <row r="48" ht="21.75" customHeight="1">
      <c r="B48" s="111" t="s">
        <v>43</v>
      </c>
      <c r="C48" s="112"/>
      <c r="D48" s="113" t="s">
        <v>44</v>
      </c>
      <c r="E48" s="114"/>
      <c r="F48" s="114"/>
      <c r="G48" s="115"/>
      <c r="H48" s="116" t="s">
        <v>45</v>
      </c>
      <c r="I48" s="117"/>
      <c r="J48" s="113" t="s">
        <v>46</v>
      </c>
      <c r="K48" s="114"/>
      <c r="L48" s="114"/>
      <c r="M48" s="114"/>
      <c r="N48" s="114"/>
      <c r="O48" s="114"/>
      <c r="P48" s="114"/>
      <c r="Q48" s="115"/>
      <c r="R48" s="118" t="s">
        <v>47</v>
      </c>
      <c r="S48" s="119"/>
      <c r="T48" s="111" t="s">
        <v>48</v>
      </c>
      <c r="U48" s="114"/>
      <c r="V48" s="114"/>
      <c r="W48" s="114"/>
      <c r="X48" s="112"/>
      <c r="Y48" s="111" t="s">
        <v>10</v>
      </c>
      <c r="Z48" s="114"/>
      <c r="AA48" s="114"/>
      <c r="AB48" s="114"/>
      <c r="AC48" s="112"/>
    </row>
    <row r="49" ht="13.5">
      <c r="B49" s="120"/>
      <c r="C49" s="121"/>
      <c r="D49" s="122"/>
      <c r="E49" s="123"/>
      <c r="F49" s="123"/>
      <c r="G49" s="124"/>
      <c r="H49" s="125" t="s">
        <v>49</v>
      </c>
      <c r="I49" s="126" t="s">
        <v>50</v>
      </c>
      <c r="J49" s="122"/>
      <c r="K49" s="123"/>
      <c r="L49" s="123"/>
      <c r="M49" s="123"/>
      <c r="N49" s="123"/>
      <c r="O49" s="123"/>
      <c r="P49" s="123"/>
      <c r="Q49" s="124"/>
      <c r="R49" s="126" t="s">
        <v>51</v>
      </c>
      <c r="S49" s="126" t="s">
        <v>52</v>
      </c>
      <c r="T49" s="120"/>
      <c r="U49" s="123"/>
      <c r="V49" s="123"/>
      <c r="W49" s="123"/>
      <c r="X49" s="121"/>
      <c r="Y49" s="120"/>
      <c r="Z49" s="123"/>
      <c r="AA49" s="123"/>
      <c r="AB49" s="123"/>
      <c r="AC49" s="121"/>
    </row>
    <row r="50">
      <c r="B50" s="127" t="s">
        <v>53</v>
      </c>
      <c r="C50" s="128"/>
      <c r="D50" s="129" t="s">
        <v>54</v>
      </c>
      <c r="E50" s="130"/>
      <c r="F50" s="130"/>
      <c r="G50" s="131"/>
      <c r="H50" s="132" t="s">
        <v>55</v>
      </c>
      <c r="I50" s="133"/>
      <c r="J50" s="134" t="s">
        <v>56</v>
      </c>
      <c r="K50" s="135"/>
      <c r="L50" s="135"/>
      <c r="M50" s="135"/>
      <c r="N50" s="135"/>
      <c r="O50" s="135"/>
      <c r="P50" s="135"/>
      <c r="Q50" s="136"/>
      <c r="R50" s="132"/>
      <c r="S50" s="137"/>
      <c r="T50" s="138" t="s">
        <v>57</v>
      </c>
      <c r="U50" s="139"/>
      <c r="V50" s="139"/>
      <c r="W50" s="139"/>
      <c r="X50" s="140"/>
      <c r="Y50" s="141" t="s">
        <v>58</v>
      </c>
      <c r="Z50" s="142"/>
      <c r="AA50" s="142"/>
      <c r="AB50" s="142"/>
      <c r="AC50" s="143"/>
    </row>
    <row r="51">
      <c r="B51" s="144" t="s">
        <v>59</v>
      </c>
      <c r="C51" s="145"/>
      <c r="D51" s="146" t="s">
        <v>54</v>
      </c>
      <c r="E51" s="147"/>
      <c r="F51" s="147"/>
      <c r="G51" s="148"/>
      <c r="H51" s="149" t="s">
        <v>55</v>
      </c>
      <c r="I51" s="150"/>
      <c r="J51" s="151" t="s">
        <v>56</v>
      </c>
      <c r="K51" s="152"/>
      <c r="L51" s="152"/>
      <c r="M51" s="152"/>
      <c r="N51" s="152"/>
      <c r="O51" s="152"/>
      <c r="P51" s="152"/>
      <c r="Q51" s="153"/>
      <c r="R51" s="149"/>
      <c r="S51" s="154"/>
      <c r="T51" s="155" t="s">
        <v>57</v>
      </c>
      <c r="U51" s="147"/>
      <c r="V51" s="147"/>
      <c r="W51" s="147"/>
      <c r="X51" s="148"/>
      <c r="Y51" s="141" t="s">
        <v>58</v>
      </c>
      <c r="Z51" s="142"/>
      <c r="AA51" s="142"/>
      <c r="AB51" s="142"/>
      <c r="AC51" s="143"/>
    </row>
    <row r="52">
      <c r="B52" s="156" t="s">
        <v>60</v>
      </c>
      <c r="C52" s="157"/>
      <c r="D52" s="146" t="s">
        <v>61</v>
      </c>
      <c r="E52" s="147"/>
      <c r="F52" s="147"/>
      <c r="G52" s="148"/>
      <c r="H52" s="158"/>
      <c r="I52" s="159" t="s">
        <v>55</v>
      </c>
      <c r="J52" s="160" t="s">
        <v>62</v>
      </c>
      <c r="K52" s="161"/>
      <c r="L52" s="161"/>
      <c r="M52" s="161"/>
      <c r="N52" s="161"/>
      <c r="O52" s="161"/>
      <c r="P52" s="161"/>
      <c r="Q52" s="162"/>
      <c r="R52" s="158"/>
      <c r="S52" s="158"/>
      <c r="T52" s="163" t="s">
        <v>63</v>
      </c>
      <c r="U52" s="164"/>
      <c r="V52" s="164"/>
      <c r="W52" s="164"/>
      <c r="X52" s="165"/>
      <c r="Y52" s="141" t="s">
        <v>64</v>
      </c>
      <c r="Z52" s="142"/>
      <c r="AA52" s="142"/>
      <c r="AB52" s="142"/>
      <c r="AC52" s="143"/>
    </row>
    <row r="53">
      <c r="B53" s="144" t="s">
        <v>60</v>
      </c>
      <c r="C53" s="145"/>
      <c r="D53" s="146" t="s">
        <v>61</v>
      </c>
      <c r="E53" s="147"/>
      <c r="F53" s="147"/>
      <c r="G53" s="148"/>
      <c r="H53" s="149" t="s">
        <v>55</v>
      </c>
      <c r="I53" s="150"/>
      <c r="J53" s="151" t="s">
        <v>65</v>
      </c>
      <c r="K53" s="152"/>
      <c r="L53" s="152"/>
      <c r="M53" s="152"/>
      <c r="N53" s="152"/>
      <c r="O53" s="152"/>
      <c r="P53" s="152"/>
      <c r="Q53" s="153"/>
      <c r="R53" s="150"/>
      <c r="S53" s="150"/>
      <c r="T53" s="166" t="s">
        <v>66</v>
      </c>
      <c r="U53" s="167"/>
      <c r="V53" s="167"/>
      <c r="W53" s="167"/>
      <c r="X53" s="168"/>
      <c r="Y53" s="141" t="s">
        <v>67</v>
      </c>
      <c r="Z53" s="142"/>
      <c r="AA53" s="142"/>
      <c r="AB53" s="142"/>
      <c r="AC53" s="143"/>
    </row>
    <row r="54">
      <c r="B54" s="156" t="s">
        <v>60</v>
      </c>
      <c r="C54" s="157"/>
      <c r="D54" s="169" t="s">
        <v>61</v>
      </c>
      <c r="E54" s="170"/>
      <c r="F54" s="170"/>
      <c r="G54" s="171"/>
      <c r="H54" s="158" t="s">
        <v>55</v>
      </c>
      <c r="I54" s="159"/>
      <c r="J54" s="172" t="s">
        <v>68</v>
      </c>
      <c r="K54" s="173"/>
      <c r="L54" s="173"/>
      <c r="M54" s="173"/>
      <c r="N54" s="173"/>
      <c r="O54" s="173"/>
      <c r="P54" s="173"/>
      <c r="Q54" s="174"/>
      <c r="R54" s="159"/>
      <c r="S54" s="159"/>
      <c r="T54" s="169" t="s">
        <v>69</v>
      </c>
      <c r="U54" s="170"/>
      <c r="V54" s="170"/>
      <c r="W54" s="170"/>
      <c r="X54" s="171"/>
      <c r="Y54" s="141" t="s">
        <v>70</v>
      </c>
      <c r="Z54" s="142"/>
      <c r="AA54" s="142"/>
      <c r="AB54" s="142"/>
      <c r="AC54" s="143"/>
    </row>
    <row r="55">
      <c r="B55" s="144" t="s">
        <v>60</v>
      </c>
      <c r="C55" s="145"/>
      <c r="D55" s="146" t="s">
        <v>61</v>
      </c>
      <c r="E55" s="147"/>
      <c r="F55" s="147"/>
      <c r="G55" s="148"/>
      <c r="H55" s="149" t="s">
        <v>55</v>
      </c>
      <c r="I55" s="150"/>
      <c r="J55" s="175" t="s">
        <v>71</v>
      </c>
      <c r="K55" s="176"/>
      <c r="L55" s="176"/>
      <c r="M55" s="176"/>
      <c r="N55" s="176"/>
      <c r="O55" s="176"/>
      <c r="P55" s="176"/>
      <c r="Q55" s="177"/>
      <c r="R55" s="155"/>
      <c r="S55" s="178"/>
      <c r="T55" s="155" t="s">
        <v>72</v>
      </c>
      <c r="U55" s="155"/>
      <c r="V55" s="155"/>
      <c r="W55" s="155"/>
      <c r="X55" s="155"/>
      <c r="Y55" s="179" t="s">
        <v>73</v>
      </c>
      <c r="Z55" s="180"/>
      <c r="AA55" s="180"/>
      <c r="AB55" s="180"/>
      <c r="AC55" s="181"/>
    </row>
    <row r="56" ht="13.5">
      <c r="B56" s="182" t="s">
        <v>60</v>
      </c>
      <c r="C56" s="183"/>
      <c r="D56" s="184" t="s">
        <v>74</v>
      </c>
      <c r="E56" s="185"/>
      <c r="F56" s="185"/>
      <c r="G56" s="186"/>
      <c r="H56" s="182" t="s">
        <v>55</v>
      </c>
      <c r="I56" s="187"/>
      <c r="J56" s="188" t="s">
        <v>75</v>
      </c>
      <c r="K56" s="189"/>
      <c r="L56" s="189"/>
      <c r="M56" s="189"/>
      <c r="N56" s="189"/>
      <c r="O56" s="189"/>
      <c r="P56" s="189"/>
      <c r="Q56" s="190"/>
      <c r="R56" s="191"/>
      <c r="S56" s="192"/>
      <c r="T56" s="182" t="s">
        <v>76</v>
      </c>
      <c r="U56" s="193"/>
      <c r="V56" s="193"/>
      <c r="W56" s="193"/>
      <c r="X56" s="194"/>
      <c r="Y56" s="179" t="s">
        <v>77</v>
      </c>
      <c r="Z56" s="180"/>
      <c r="AA56" s="180"/>
      <c r="AB56" s="180"/>
      <c r="AC56" s="181"/>
    </row>
    <row r="57" ht="13.5">
      <c r="B57" s="195"/>
      <c r="C57" s="196"/>
      <c r="D57" s="197"/>
      <c r="E57" s="198"/>
      <c r="F57" s="198"/>
      <c r="G57" s="199"/>
      <c r="H57" s="195"/>
      <c r="I57" s="200"/>
      <c r="J57" s="201"/>
      <c r="K57" s="202"/>
      <c r="L57" s="202"/>
      <c r="M57" s="202"/>
      <c r="N57" s="202"/>
      <c r="O57" s="202"/>
      <c r="P57" s="202"/>
      <c r="Q57" s="203"/>
      <c r="R57" s="204"/>
      <c r="S57" s="205"/>
      <c r="T57" s="195"/>
      <c r="U57" s="206"/>
      <c r="V57" s="206"/>
      <c r="W57" s="206"/>
      <c r="X57" s="207"/>
      <c r="Y57" s="141"/>
      <c r="Z57" s="142"/>
      <c r="AA57" s="142"/>
      <c r="AB57" s="142"/>
      <c r="AC57" s="143"/>
    </row>
    <row r="58">
      <c r="B58" s="2"/>
      <c r="C58" s="2"/>
      <c r="D58" s="2"/>
      <c r="E58" s="2"/>
      <c r="F58" s="2"/>
      <c r="G58" s="2"/>
      <c r="I58" s="208"/>
      <c r="J58" s="208"/>
      <c r="K58" s="208"/>
      <c r="L58" s="208"/>
      <c r="M58" s="208"/>
      <c r="N58" s="208"/>
      <c r="O58" s="208"/>
      <c r="P58" s="208"/>
      <c r="Q58" s="208"/>
      <c r="R58" s="209"/>
      <c r="S58" s="209"/>
      <c r="T58" s="2"/>
      <c r="U58" s="2"/>
      <c r="V58" s="2"/>
      <c r="W58" s="2"/>
      <c r="X58" s="2"/>
      <c r="Y58" s="141"/>
      <c r="Z58" s="142"/>
      <c r="AA58" s="142"/>
      <c r="AB58" s="142"/>
      <c r="AC58" s="143"/>
    </row>
    <row r="59" ht="18" customHeight="1">
      <c r="B59" s="2"/>
      <c r="C59" s="2"/>
      <c r="D59" s="2"/>
      <c r="E59" s="2"/>
      <c r="F59" s="2"/>
      <c r="G59" s="2"/>
      <c r="I59" s="208"/>
      <c r="J59" s="208"/>
      <c r="K59" s="208"/>
      <c r="L59" s="208"/>
      <c r="M59" s="208"/>
      <c r="N59" s="208"/>
      <c r="O59" s="208"/>
      <c r="P59" s="208"/>
      <c r="Q59" s="208"/>
      <c r="R59" s="209"/>
      <c r="S59" s="209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ht="8.25" customHeight="1">
      <c r="B60" s="2"/>
      <c r="C60" s="2"/>
      <c r="D60" s="2"/>
      <c r="E60" s="2"/>
      <c r="F60" s="2"/>
      <c r="G60" s="2"/>
      <c r="I60" s="208"/>
      <c r="J60" s="208"/>
      <c r="K60" s="208"/>
      <c r="L60" s="208"/>
      <c r="M60" s="208"/>
      <c r="N60" s="208"/>
      <c r="O60" s="208"/>
      <c r="P60" s="208"/>
      <c r="Q60" s="208"/>
      <c r="R60" s="209"/>
      <c r="S60" s="209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ht="9.75" customHeight="1">
      <c r="B61" s="2"/>
      <c r="C61" s="2"/>
      <c r="D61" s="64"/>
      <c r="E61" s="64"/>
      <c r="F61" s="64"/>
      <c r="G61" s="64"/>
      <c r="I61" s="208"/>
      <c r="J61" s="209"/>
      <c r="K61" s="209"/>
      <c r="L61" s="209"/>
      <c r="M61" s="209"/>
      <c r="N61" s="209"/>
      <c r="O61" s="209"/>
      <c r="P61" s="209"/>
      <c r="Q61" s="209"/>
      <c r="R61" s="209"/>
      <c r="S61" s="209"/>
      <c r="T61" s="209"/>
      <c r="U61" s="2"/>
      <c r="V61" s="2"/>
      <c r="W61" s="2"/>
      <c r="X61" s="2"/>
      <c r="Y61" s="2"/>
      <c r="Z61" s="2"/>
      <c r="AA61" s="2"/>
      <c r="AB61" s="2"/>
      <c r="AC61" s="2"/>
    </row>
    <row r="62">
      <c r="B62" s="2"/>
      <c r="C62" s="2"/>
      <c r="D62" s="64"/>
      <c r="E62" s="64"/>
      <c r="F62" s="64"/>
      <c r="G62" s="64"/>
      <c r="I62" s="208"/>
      <c r="J62" s="209"/>
      <c r="K62" s="209"/>
      <c r="L62" s="209"/>
      <c r="M62" s="209"/>
      <c r="N62" s="209"/>
      <c r="O62" s="209"/>
      <c r="P62" s="209"/>
      <c r="Q62" s="209"/>
      <c r="R62" s="209"/>
      <c r="S62" s="209"/>
      <c r="T62" s="209"/>
      <c r="U62" s="2"/>
      <c r="V62" s="2"/>
      <c r="W62" s="2"/>
      <c r="X62" s="2"/>
      <c r="Y62" s="2"/>
      <c r="Z62" s="2"/>
      <c r="AA62" s="2"/>
      <c r="AB62" s="2"/>
      <c r="AC62" s="2"/>
    </row>
    <row r="63"/>
    <row r="64" ht="11.25" customHeight="1">
      <c r="B64" s="210"/>
      <c r="C64" s="69"/>
      <c r="D64" s="69"/>
      <c r="E64" s="69"/>
      <c r="F64" s="69"/>
      <c r="G64" s="69"/>
      <c r="H64" s="211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</row>
    <row r="65" ht="13.5">
      <c r="B65" s="212" t="s">
        <v>78</v>
      </c>
      <c r="C65" s="213"/>
      <c r="D65" s="213"/>
      <c r="E65" s="214"/>
    </row>
    <row r="66">
      <c r="B66" s="215" t="s">
        <v>52</v>
      </c>
      <c r="C66" s="216"/>
      <c r="D66" s="216" t="s">
        <v>79</v>
      </c>
      <c r="E66" s="217"/>
      <c r="G66" s="2"/>
      <c r="H66" s="1"/>
    </row>
    <row r="67">
      <c r="B67" s="218" t="s">
        <v>25</v>
      </c>
      <c r="C67" s="219"/>
      <c r="D67" s="220">
        <v>45</v>
      </c>
      <c r="E67" s="221"/>
      <c r="H67" s="1"/>
    </row>
    <row r="68">
      <c r="B68" s="218" t="s">
        <v>26</v>
      </c>
      <c r="C68" s="219"/>
      <c r="D68" s="220">
        <v>49</v>
      </c>
      <c r="E68" s="221"/>
      <c r="H68" s="1"/>
    </row>
    <row r="69">
      <c r="B69" s="218" t="s">
        <v>27</v>
      </c>
      <c r="C69" s="219"/>
      <c r="D69" s="220">
        <v>41</v>
      </c>
      <c r="E69" s="221"/>
      <c r="H69" s="1"/>
    </row>
    <row r="70">
      <c r="B70" s="218" t="s">
        <v>28</v>
      </c>
      <c r="C70" s="219"/>
      <c r="D70" s="220">
        <v>48</v>
      </c>
      <c r="E70" s="221"/>
      <c r="H70" s="1"/>
    </row>
    <row r="71">
      <c r="B71" s="218" t="s">
        <v>29</v>
      </c>
      <c r="C71" s="219"/>
      <c r="D71" s="220">
        <v>46</v>
      </c>
      <c r="E71" s="221"/>
      <c r="H71" s="1"/>
    </row>
    <row r="72">
      <c r="B72" s="222" t="s">
        <v>30</v>
      </c>
      <c r="C72" s="223"/>
      <c r="D72" s="220">
        <v>48</v>
      </c>
      <c r="E72" s="221"/>
      <c r="H72" s="1"/>
    </row>
    <row r="73">
      <c r="B73" s="222" t="s">
        <v>37</v>
      </c>
      <c r="C73" s="223"/>
      <c r="D73" s="220">
        <v>52</v>
      </c>
      <c r="E73" s="221"/>
      <c r="H73" s="1"/>
    </row>
    <row r="74">
      <c r="B74" s="222" t="s">
        <v>38</v>
      </c>
      <c r="C74" s="223"/>
      <c r="D74" s="220">
        <v>44</v>
      </c>
      <c r="E74" s="221"/>
      <c r="H74" s="1"/>
    </row>
    <row r="75">
      <c r="B75" s="222" t="s">
        <v>39</v>
      </c>
      <c r="C75" s="223"/>
      <c r="D75" s="220">
        <v>55</v>
      </c>
      <c r="E75" s="221"/>
      <c r="G75" s="2"/>
      <c r="H75" s="1"/>
    </row>
    <row r="76">
      <c r="B76" s="218" t="s">
        <v>40</v>
      </c>
      <c r="C76" s="219"/>
      <c r="D76" s="220">
        <v>45</v>
      </c>
      <c r="E76" s="221"/>
      <c r="G76" s="2"/>
      <c r="H76" s="1"/>
    </row>
    <row r="77">
      <c r="B77" s="222" t="s">
        <v>41</v>
      </c>
      <c r="C77" s="223"/>
      <c r="D77" s="220"/>
      <c r="E77" s="221"/>
      <c r="G77" s="2"/>
      <c r="H77" s="1"/>
    </row>
    <row r="78" ht="13.5">
      <c r="B78" s="224" t="s">
        <v>42</v>
      </c>
      <c r="C78" s="225"/>
      <c r="D78" s="226"/>
      <c r="E78" s="227"/>
      <c r="G78" s="2"/>
      <c r="H78" s="1"/>
    </row>
    <row r="79">
      <c r="B79" s="228"/>
      <c r="C79" s="229"/>
      <c r="D79" s="2"/>
      <c r="E79" s="2"/>
      <c r="G79" s="2"/>
      <c r="H79" s="1"/>
    </row>
    <row r="80" ht="13.5">
      <c r="B80" s="230"/>
    </row>
    <row r="81" ht="13.5">
      <c r="B81" s="212" t="s">
        <v>80</v>
      </c>
      <c r="C81" s="213"/>
      <c r="D81" s="213"/>
      <c r="E81" s="214"/>
    </row>
    <row r="82">
      <c r="B82" s="215" t="s">
        <v>52</v>
      </c>
      <c r="C82" s="216"/>
      <c r="D82" s="216" t="s">
        <v>81</v>
      </c>
      <c r="E82" s="217"/>
      <c r="G82" s="2"/>
      <c r="H82" s="1"/>
    </row>
    <row r="83">
      <c r="B83" s="218" t="s">
        <v>25</v>
      </c>
      <c r="C83" s="219"/>
      <c r="D83" s="220">
        <v>2631</v>
      </c>
      <c r="E83" s="221"/>
      <c r="G83" s="2"/>
      <c r="H83" s="1"/>
    </row>
    <row r="84">
      <c r="B84" s="218" t="s">
        <v>26</v>
      </c>
      <c r="C84" s="219"/>
      <c r="D84" s="220">
        <v>3977</v>
      </c>
      <c r="E84" s="221"/>
      <c r="G84" s="2"/>
      <c r="H84" s="1"/>
    </row>
    <row r="85">
      <c r="B85" s="218" t="s">
        <v>27</v>
      </c>
      <c r="C85" s="219"/>
      <c r="D85" s="220">
        <v>3962</v>
      </c>
      <c r="E85" s="221"/>
      <c r="G85" s="2"/>
      <c r="H85" s="1"/>
    </row>
    <row r="86">
      <c r="B86" s="218" t="s">
        <v>28</v>
      </c>
      <c r="C86" s="219"/>
      <c r="D86" s="220">
        <v>3224</v>
      </c>
      <c r="E86" s="221"/>
      <c r="G86" s="2"/>
      <c r="H86" s="1"/>
    </row>
    <row r="87">
      <c r="B87" s="218" t="s">
        <v>29</v>
      </c>
      <c r="C87" s="219"/>
      <c r="D87" s="220">
        <v>3545</v>
      </c>
      <c r="E87" s="221"/>
      <c r="G87" s="2"/>
      <c r="H87" s="1"/>
    </row>
    <row r="88">
      <c r="B88" s="222" t="s">
        <v>30</v>
      </c>
      <c r="C88" s="223"/>
      <c r="D88" s="220">
        <v>3261</v>
      </c>
      <c r="E88" s="221"/>
      <c r="G88" s="2"/>
      <c r="H88" s="1"/>
    </row>
    <row r="89">
      <c r="B89" s="222" t="s">
        <v>37</v>
      </c>
      <c r="C89" s="223"/>
      <c r="D89" s="220">
        <v>4021</v>
      </c>
      <c r="E89" s="221"/>
      <c r="G89" s="2"/>
      <c r="H89" s="1"/>
    </row>
    <row r="90">
      <c r="B90" s="222" t="s">
        <v>38</v>
      </c>
      <c r="C90" s="223"/>
      <c r="D90" s="220">
        <v>3182</v>
      </c>
      <c r="E90" s="221"/>
      <c r="G90" s="2"/>
      <c r="H90" s="1"/>
    </row>
    <row r="91">
      <c r="B91" s="222" t="s">
        <v>39</v>
      </c>
      <c r="C91" s="223"/>
      <c r="D91" s="220">
        <v>3819</v>
      </c>
      <c r="E91" s="221"/>
      <c r="H91" s="1"/>
      <c r="I91" s="2"/>
    </row>
    <row r="92">
      <c r="B92" s="218" t="s">
        <v>40</v>
      </c>
      <c r="C92" s="219"/>
      <c r="D92" s="220">
        <v>4005</v>
      </c>
      <c r="E92" s="221"/>
      <c r="G92" s="2"/>
      <c r="H92" s="1"/>
    </row>
    <row r="93">
      <c r="B93" s="222" t="s">
        <v>41</v>
      </c>
      <c r="C93" s="223"/>
      <c r="D93" s="220"/>
      <c r="E93" s="221"/>
      <c r="G93" s="2"/>
      <c r="H93" s="1"/>
    </row>
    <row r="94">
      <c r="B94" s="224" t="s">
        <v>42</v>
      </c>
      <c r="C94" s="225"/>
      <c r="D94" s="226"/>
      <c r="E94" s="227"/>
      <c r="G94" s="2"/>
      <c r="H94" s="1"/>
    </row>
    <row r="95" ht="13.5">
      <c r="B95" s="224" t="s">
        <v>33</v>
      </c>
      <c r="C95" s="225"/>
      <c r="D95" s="231">
        <f>+D83+D84+D85+D86+D87+D88+D89+D90+D91+D92+D93+D94</f>
        <v>35627</v>
      </c>
      <c r="E95" s="232"/>
    </row>
    <row r="96" ht="9" customHeight="1">
      <c r="B96" s="228"/>
      <c r="C96" s="229"/>
      <c r="D96" s="2"/>
      <c r="E96" s="2"/>
      <c r="G96" s="2"/>
      <c r="H96" s="1"/>
    </row>
    <row r="97" ht="25.5" customHeight="1">
      <c r="B97" s="233" t="s">
        <v>82</v>
      </c>
      <c r="C97" s="234"/>
      <c r="D97" s="235"/>
      <c r="E97" s="236">
        <f>+D95/12</f>
        <v>2968.9166666666665</v>
      </c>
      <c r="F97" s="237"/>
      <c r="G97" s="2"/>
      <c r="H97" s="1"/>
    </row>
    <row r="98" ht="24.75" customHeight="1">
      <c r="B98" s="233" t="s">
        <v>83</v>
      </c>
      <c r="C98" s="234"/>
      <c r="D98" s="235"/>
      <c r="E98" s="238">
        <f>E97/31</f>
        <v>95.771505376344081</v>
      </c>
      <c r="F98" s="239"/>
      <c r="G98" s="2"/>
      <c r="H98" s="1"/>
    </row>
    <row r="99" ht="11.25" customHeight="1">
      <c r="B99" s="228"/>
      <c r="C99" s="229"/>
      <c r="D99" s="2"/>
      <c r="E99" s="2"/>
      <c r="G99" s="2"/>
      <c r="H99" s="1"/>
    </row>
    <row r="100">
      <c r="B100" s="240" t="s">
        <v>84</v>
      </c>
      <c r="C100" s="241"/>
      <c r="D100" s="241"/>
      <c r="E100" s="242"/>
    </row>
    <row r="101" ht="13.5">
      <c r="B101" s="243"/>
      <c r="C101" s="244"/>
      <c r="D101" s="244"/>
      <c r="E101" s="245"/>
    </row>
    <row r="102">
      <c r="B102" s="215" t="s">
        <v>52</v>
      </c>
      <c r="C102" s="216"/>
      <c r="D102" s="216" t="s">
        <v>81</v>
      </c>
      <c r="E102" s="217"/>
      <c r="G102" s="2"/>
      <c r="H102" s="1"/>
    </row>
    <row r="103">
      <c r="B103" s="218" t="s">
        <v>25</v>
      </c>
      <c r="C103" s="219"/>
      <c r="D103" s="246">
        <v>0.94930000000000003</v>
      </c>
      <c r="E103" s="247"/>
      <c r="G103" s="2"/>
      <c r="H103" s="1"/>
    </row>
    <row r="104">
      <c r="B104" s="218" t="s">
        <v>26</v>
      </c>
      <c r="C104" s="219"/>
      <c r="D104" s="246">
        <v>0.85470000000000002</v>
      </c>
      <c r="E104" s="247"/>
      <c r="G104" s="2"/>
      <c r="H104" s="1"/>
    </row>
    <row r="105">
      <c r="B105" s="218" t="s">
        <v>27</v>
      </c>
      <c r="C105" s="219"/>
      <c r="D105" s="246">
        <v>0.96250000000000002</v>
      </c>
      <c r="E105" s="247"/>
      <c r="G105" s="2"/>
      <c r="H105" s="1"/>
    </row>
    <row r="106">
      <c r="B106" s="218" t="s">
        <v>28</v>
      </c>
      <c r="C106" s="219"/>
      <c r="D106" s="246">
        <v>0.9426000000000001</v>
      </c>
      <c r="E106" s="247"/>
      <c r="G106" s="2"/>
      <c r="H106" s="1"/>
    </row>
    <row r="107">
      <c r="B107" s="218" t="s">
        <v>29</v>
      </c>
      <c r="C107" s="219"/>
      <c r="D107" s="246">
        <v>0.96050000000000002</v>
      </c>
      <c r="E107" s="247"/>
      <c r="G107" s="2"/>
      <c r="H107" s="1"/>
    </row>
    <row r="108">
      <c r="B108" s="222" t="s">
        <v>30</v>
      </c>
      <c r="C108" s="223"/>
      <c r="D108" s="246">
        <v>0.92330000000000001</v>
      </c>
      <c r="E108" s="247"/>
      <c r="G108" s="2"/>
      <c r="H108" s="1"/>
    </row>
    <row r="109">
      <c r="B109" s="222" t="s">
        <v>37</v>
      </c>
      <c r="C109" s="223"/>
      <c r="D109" s="246">
        <v>0.97089999999999999</v>
      </c>
      <c r="E109" s="247"/>
      <c r="G109" s="2"/>
      <c r="H109" s="1"/>
    </row>
    <row r="110">
      <c r="B110" s="222" t="s">
        <v>38</v>
      </c>
      <c r="C110" s="223"/>
      <c r="D110" s="246">
        <v>0.94279999999999997</v>
      </c>
      <c r="E110" s="247"/>
      <c r="G110" s="2"/>
      <c r="H110" s="1"/>
    </row>
    <row r="111">
      <c r="B111" s="222" t="s">
        <v>39</v>
      </c>
      <c r="C111" s="223"/>
      <c r="D111" s="246">
        <v>0.96230000000000004</v>
      </c>
      <c r="E111" s="247"/>
      <c r="G111" s="2"/>
      <c r="H111" s="1"/>
    </row>
    <row r="112">
      <c r="B112" s="218" t="s">
        <v>40</v>
      </c>
      <c r="C112" s="219"/>
      <c r="D112" s="246">
        <v>0.9756999999999999</v>
      </c>
      <c r="E112" s="247"/>
      <c r="G112" s="2"/>
      <c r="H112" s="1"/>
    </row>
    <row r="113">
      <c r="B113" s="222" t="s">
        <v>41</v>
      </c>
      <c r="C113" s="223"/>
      <c r="D113" s="246"/>
      <c r="E113" s="247"/>
      <c r="G113" s="2"/>
      <c r="H113" s="1"/>
    </row>
    <row r="114">
      <c r="B114" s="224" t="s">
        <v>42</v>
      </c>
      <c r="C114" s="225"/>
      <c r="D114" s="246"/>
      <c r="E114" s="247"/>
      <c r="G114" s="2"/>
      <c r="H114" s="1"/>
    </row>
    <row r="115">
      <c r="B115" s="248"/>
      <c r="C115" s="249"/>
      <c r="D115" s="249"/>
      <c r="E115" s="249"/>
      <c r="F115" s="249"/>
      <c r="G115" s="249"/>
      <c r="H115" s="250"/>
      <c r="I115" s="249"/>
      <c r="J115" s="249"/>
      <c r="K115" s="249"/>
      <c r="L115" s="249"/>
      <c r="M115" s="249"/>
      <c r="N115" s="249"/>
      <c r="O115" s="249"/>
      <c r="P115" s="249"/>
      <c r="Q115" s="249"/>
      <c r="R115" s="249"/>
      <c r="S115" s="249"/>
      <c r="T115" s="249"/>
      <c r="U115" s="249"/>
      <c r="V115" s="249"/>
      <c r="W115" s="249"/>
      <c r="X115" s="249"/>
      <c r="Y115" s="249"/>
      <c r="Z115" s="249"/>
      <c r="AA115" s="249"/>
      <c r="AB115" s="249"/>
      <c r="AC115" s="249"/>
    </row>
    <row r="116">
      <c r="B116" s="229"/>
      <c r="C116" s="229"/>
      <c r="D116" s="251"/>
      <c r="E116" s="251"/>
      <c r="G116" s="2"/>
      <c r="H116" s="1"/>
    </row>
    <row r="117" ht="13.5"/>
    <row r="118" ht="13.5">
      <c r="B118" s="210"/>
      <c r="C118" s="69"/>
      <c r="D118" s="69"/>
      <c r="E118" s="69"/>
      <c r="F118" s="69"/>
      <c r="G118" s="69"/>
      <c r="H118" s="211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</row>
    <row r="119" ht="13.5">
      <c r="B119" s="212" t="s">
        <v>85</v>
      </c>
      <c r="C119" s="213"/>
      <c r="D119" s="213"/>
      <c r="E119" s="214"/>
    </row>
    <row r="120">
      <c r="B120" s="215" t="s">
        <v>52</v>
      </c>
      <c r="C120" s="216"/>
      <c r="D120" s="216" t="s">
        <v>81</v>
      </c>
      <c r="E120" s="217"/>
      <c r="G120" s="2"/>
      <c r="H120" s="1"/>
    </row>
    <row r="121">
      <c r="B121" s="218" t="s">
        <v>25</v>
      </c>
      <c r="C121" s="219"/>
      <c r="D121" s="220">
        <v>120</v>
      </c>
      <c r="E121" s="221"/>
      <c r="G121" s="2"/>
      <c r="H121" s="1"/>
    </row>
    <row r="122">
      <c r="B122" s="218" t="s">
        <v>26</v>
      </c>
      <c r="C122" s="219"/>
      <c r="D122" s="220">
        <v>141</v>
      </c>
      <c r="E122" s="221"/>
      <c r="G122" s="2"/>
      <c r="H122" s="1"/>
    </row>
    <row r="123">
      <c r="B123" s="218" t="s">
        <v>27</v>
      </c>
      <c r="C123" s="219"/>
      <c r="D123" s="220">
        <v>100</v>
      </c>
      <c r="E123" s="221"/>
      <c r="G123" s="2"/>
      <c r="H123" s="1"/>
    </row>
    <row r="124">
      <c r="B124" s="218" t="s">
        <v>28</v>
      </c>
      <c r="C124" s="219"/>
      <c r="D124" s="220">
        <v>151</v>
      </c>
      <c r="E124" s="221"/>
      <c r="G124" s="2"/>
      <c r="H124" s="1"/>
    </row>
    <row r="125">
      <c r="B125" s="218" t="s">
        <v>29</v>
      </c>
      <c r="C125" s="219"/>
      <c r="D125" s="220">
        <v>81</v>
      </c>
      <c r="E125" s="221"/>
      <c r="G125" s="2"/>
      <c r="H125" s="1"/>
    </row>
    <row r="126">
      <c r="B126" s="222" t="s">
        <v>30</v>
      </c>
      <c r="C126" s="223"/>
      <c r="D126" s="220">
        <v>250</v>
      </c>
      <c r="E126" s="221"/>
      <c r="G126" s="2"/>
      <c r="H126" s="1"/>
    </row>
    <row r="127">
      <c r="B127" s="222" t="s">
        <v>37</v>
      </c>
      <c r="C127" s="223"/>
      <c r="D127" s="220">
        <v>117</v>
      </c>
      <c r="E127" s="221"/>
      <c r="G127" s="2"/>
      <c r="H127" s="1"/>
    </row>
    <row r="128">
      <c r="B128" s="222" t="s">
        <v>38</v>
      </c>
      <c r="C128" s="223"/>
      <c r="D128" s="220">
        <v>182</v>
      </c>
      <c r="E128" s="221"/>
      <c r="G128" s="2"/>
      <c r="H128" s="1"/>
    </row>
    <row r="129">
      <c r="B129" s="222" t="s">
        <v>39</v>
      </c>
      <c r="C129" s="223"/>
      <c r="D129" s="220">
        <v>144</v>
      </c>
      <c r="E129" s="221"/>
      <c r="G129" s="2"/>
      <c r="H129" s="1"/>
    </row>
    <row r="130">
      <c r="B130" s="218" t="s">
        <v>40</v>
      </c>
      <c r="C130" s="219"/>
      <c r="D130" s="220">
        <v>97</v>
      </c>
      <c r="E130" s="221"/>
      <c r="G130" s="2"/>
      <c r="H130" s="1"/>
    </row>
    <row r="131">
      <c r="B131" s="222" t="s">
        <v>41</v>
      </c>
      <c r="C131" s="223"/>
      <c r="D131" s="220"/>
      <c r="E131" s="221"/>
      <c r="G131" s="2"/>
      <c r="H131" s="1"/>
    </row>
    <row r="132">
      <c r="B132" s="224" t="s">
        <v>42</v>
      </c>
      <c r="C132" s="225"/>
      <c r="D132" s="226"/>
      <c r="E132" s="227"/>
      <c r="G132" s="2"/>
      <c r="H132" s="1"/>
    </row>
    <row r="133" ht="13.5">
      <c r="B133" s="224" t="s">
        <v>33</v>
      </c>
      <c r="C133" s="225"/>
      <c r="D133" s="226">
        <f>SUM(D121:E132)</f>
        <v>1383</v>
      </c>
      <c r="E133" s="227"/>
      <c r="G133" s="2"/>
      <c r="H133" s="1"/>
    </row>
    <row r="134">
      <c r="B134" s="228"/>
      <c r="C134" s="229"/>
      <c r="D134" s="2"/>
      <c r="E134" s="2"/>
      <c r="G134" s="2"/>
      <c r="H134" s="1"/>
    </row>
    <row r="135" ht="13.5">
      <c r="B135" s="230"/>
    </row>
    <row r="136" ht="13.5">
      <c r="B136" s="212" t="s">
        <v>86</v>
      </c>
      <c r="C136" s="213"/>
      <c r="D136" s="213"/>
      <c r="E136" s="213"/>
      <c r="F136" s="213"/>
      <c r="G136" s="214"/>
    </row>
    <row r="137">
      <c r="B137" s="252" t="s">
        <v>52</v>
      </c>
      <c r="C137" s="253"/>
      <c r="D137" s="254" t="s">
        <v>81</v>
      </c>
      <c r="E137" s="253"/>
      <c r="F137" s="254" t="s">
        <v>87</v>
      </c>
      <c r="G137" s="255"/>
      <c r="H137" s="1"/>
    </row>
    <row r="138">
      <c r="B138" s="256" t="s">
        <v>25</v>
      </c>
      <c r="C138" s="257"/>
      <c r="D138" s="258">
        <v>2133</v>
      </c>
      <c r="E138" s="259"/>
      <c r="F138" s="260">
        <f t="shared" ref="F138:F150" si="9">(D138*100%)/D83</f>
        <v>0.81071835803876857</v>
      </c>
      <c r="G138" s="261"/>
      <c r="H138" s="1"/>
    </row>
    <row r="139">
      <c r="B139" s="256" t="s">
        <v>26</v>
      </c>
      <c r="C139" s="257"/>
      <c r="D139" s="258">
        <v>3456</v>
      </c>
      <c r="E139" s="259"/>
      <c r="F139" s="260">
        <f t="shared" si="9"/>
        <v>0.86899673120442544</v>
      </c>
      <c r="G139" s="261"/>
      <c r="H139" s="1"/>
    </row>
    <row r="140">
      <c r="B140" s="256" t="s">
        <v>27</v>
      </c>
      <c r="C140" s="257"/>
      <c r="D140" s="258">
        <v>3437</v>
      </c>
      <c r="E140" s="259"/>
      <c r="F140" s="260">
        <f t="shared" si="9"/>
        <v>0.86749116607773846</v>
      </c>
      <c r="G140" s="261"/>
      <c r="H140" s="1"/>
    </row>
    <row r="141">
      <c r="B141" s="256" t="s">
        <v>28</v>
      </c>
      <c r="C141" s="257"/>
      <c r="D141" s="258">
        <v>2844</v>
      </c>
      <c r="E141" s="259"/>
      <c r="F141" s="260">
        <f t="shared" si="9"/>
        <v>0.8821339950372209</v>
      </c>
      <c r="G141" s="261"/>
      <c r="H141" s="1"/>
    </row>
    <row r="142">
      <c r="B142" s="256" t="s">
        <v>29</v>
      </c>
      <c r="C142" s="257"/>
      <c r="D142" s="258">
        <v>3074</v>
      </c>
      <c r="E142" s="259"/>
      <c r="F142" s="260">
        <f t="shared" si="9"/>
        <v>0.8671368124118477</v>
      </c>
      <c r="G142" s="261"/>
      <c r="H142" s="1"/>
    </row>
    <row r="143">
      <c r="B143" s="262" t="s">
        <v>30</v>
      </c>
      <c r="C143" s="263"/>
      <c r="D143" s="258">
        <v>2860</v>
      </c>
      <c r="E143" s="259"/>
      <c r="F143" s="264">
        <f>(D143*100%)/D88</f>
        <v>0.87703158540325055</v>
      </c>
      <c r="G143" s="265"/>
      <c r="H143" s="1"/>
    </row>
    <row r="144">
      <c r="B144" s="262" t="s">
        <v>37</v>
      </c>
      <c r="C144" s="263"/>
      <c r="D144" s="258">
        <v>3487</v>
      </c>
      <c r="E144" s="259"/>
      <c r="F144" s="264">
        <f>(D144*100%)/D89</f>
        <v>0.86719721462322807</v>
      </c>
      <c r="G144" s="265"/>
      <c r="H144" s="1"/>
    </row>
    <row r="145">
      <c r="B145" s="262" t="s">
        <v>38</v>
      </c>
      <c r="C145" s="263"/>
      <c r="D145" s="258">
        <v>2782</v>
      </c>
      <c r="E145" s="259"/>
      <c r="F145" s="264">
        <f>(D145*100%)/D90</f>
        <v>0.87429289754871153</v>
      </c>
      <c r="G145" s="265"/>
      <c r="H145" s="1"/>
    </row>
    <row r="146">
      <c r="B146" s="262" t="s">
        <v>39</v>
      </c>
      <c r="C146" s="263"/>
      <c r="D146" s="258">
        <v>3209</v>
      </c>
      <c r="E146" s="259"/>
      <c r="F146" s="264">
        <f>(D146*100%)/D91</f>
        <v>0.84027232259753859</v>
      </c>
      <c r="G146" s="265"/>
      <c r="H146" s="1"/>
    </row>
    <row r="147">
      <c r="B147" s="256" t="s">
        <v>40</v>
      </c>
      <c r="C147" s="257"/>
      <c r="D147" s="258">
        <v>3493</v>
      </c>
      <c r="E147" s="259"/>
      <c r="F147" s="264">
        <f>(D147*100%)/D92</f>
        <v>0.87215980024968787</v>
      </c>
      <c r="G147" s="265"/>
      <c r="H147" s="1"/>
    </row>
    <row r="148">
      <c r="B148" s="262" t="s">
        <v>41</v>
      </c>
      <c r="C148" s="263"/>
      <c r="D148" s="258"/>
      <c r="E148" s="259"/>
      <c r="F148" s="260"/>
      <c r="G148" s="261"/>
      <c r="H148" s="1"/>
    </row>
    <row r="149" ht="13.5" customHeight="1">
      <c r="B149" s="266" t="s">
        <v>42</v>
      </c>
      <c r="C149" s="267"/>
      <c r="D149" s="268"/>
      <c r="E149" s="269"/>
      <c r="F149" s="260"/>
      <c r="G149" s="261"/>
      <c r="H149" s="1"/>
    </row>
    <row r="150" ht="13.5" customHeight="1">
      <c r="B150" s="270" t="s">
        <v>33</v>
      </c>
      <c r="C150" s="271"/>
      <c r="D150" s="272">
        <f>SUM(D138:E149)</f>
        <v>30775</v>
      </c>
      <c r="E150" s="273"/>
      <c r="F150" s="274">
        <f t="shared" si="9"/>
        <v>0.86381115446150392</v>
      </c>
      <c r="G150" s="275"/>
      <c r="H150" s="1"/>
      <c r="AD150" s="2"/>
    </row>
    <row r="151">
      <c r="B151" s="230"/>
      <c r="AD151" s="6"/>
    </row>
    <row r="152" ht="13.5">
      <c r="B152" s="230"/>
      <c r="AD152" s="2"/>
    </row>
    <row r="153">
      <c r="B153" s="240" t="s">
        <v>88</v>
      </c>
      <c r="C153" s="241"/>
      <c r="D153" s="241"/>
      <c r="E153" s="241"/>
      <c r="F153" s="241"/>
      <c r="G153" s="242"/>
      <c r="AD153" s="2"/>
    </row>
    <row r="154" ht="13.5">
      <c r="B154" s="243"/>
      <c r="C154" s="244"/>
      <c r="D154" s="244"/>
      <c r="E154" s="244"/>
      <c r="F154" s="244"/>
      <c r="G154" s="245"/>
      <c r="AD154" s="2"/>
    </row>
    <row r="155">
      <c r="B155" s="215" t="s">
        <v>52</v>
      </c>
      <c r="C155" s="216"/>
      <c r="D155" s="216" t="s">
        <v>81</v>
      </c>
      <c r="E155" s="216"/>
      <c r="F155" s="216" t="s">
        <v>87</v>
      </c>
      <c r="G155" s="217"/>
      <c r="AD155" s="2"/>
    </row>
    <row r="156">
      <c r="B156" s="218" t="s">
        <v>25</v>
      </c>
      <c r="C156" s="219"/>
      <c r="D156" s="220">
        <v>2261</v>
      </c>
      <c r="E156" s="220"/>
      <c r="F156" s="276">
        <f t="shared" ref="F156:F168" si="10">(D156*100%)/D83</f>
        <v>0.85936906119346257</v>
      </c>
      <c r="G156" s="277"/>
      <c r="AD156" s="2"/>
    </row>
    <row r="157">
      <c r="B157" s="218" t="s">
        <v>26</v>
      </c>
      <c r="C157" s="219"/>
      <c r="D157" s="220">
        <v>3438</v>
      </c>
      <c r="E157" s="220"/>
      <c r="F157" s="260">
        <f t="shared" si="10"/>
        <v>0.86447070656273572</v>
      </c>
      <c r="G157" s="261"/>
      <c r="AD157" s="6"/>
    </row>
    <row r="158">
      <c r="B158" s="218" t="s">
        <v>27</v>
      </c>
      <c r="C158" s="219"/>
      <c r="D158" s="220">
        <v>3358</v>
      </c>
      <c r="E158" s="220"/>
      <c r="F158" s="260">
        <f t="shared" si="10"/>
        <v>0.84755174154467439</v>
      </c>
      <c r="G158" s="261"/>
    </row>
    <row r="159">
      <c r="B159" s="218" t="s">
        <v>28</v>
      </c>
      <c r="C159" s="219"/>
      <c r="D159" s="220">
        <v>2757</v>
      </c>
      <c r="E159" s="220"/>
      <c r="F159" s="260">
        <f t="shared" si="10"/>
        <v>0.85514888337468986</v>
      </c>
      <c r="G159" s="261"/>
    </row>
    <row r="160">
      <c r="B160" s="218" t="s">
        <v>29</v>
      </c>
      <c r="C160" s="219"/>
      <c r="D160" s="220">
        <v>2832</v>
      </c>
      <c r="E160" s="220"/>
      <c r="F160" s="260">
        <f t="shared" si="10"/>
        <v>0.79887165021156559</v>
      </c>
      <c r="G160" s="261"/>
    </row>
    <row r="161">
      <c r="B161" s="222" t="s">
        <v>30</v>
      </c>
      <c r="C161" s="223"/>
      <c r="D161" s="220">
        <v>2603</v>
      </c>
      <c r="E161" s="220"/>
      <c r="F161" s="264">
        <f>(D161*100%)/D88</f>
        <v>0.79822140447715428</v>
      </c>
      <c r="G161" s="265"/>
    </row>
    <row r="162">
      <c r="B162" s="222" t="s">
        <v>37</v>
      </c>
      <c r="C162" s="223"/>
      <c r="D162" s="220">
        <v>3468</v>
      </c>
      <c r="E162" s="220"/>
      <c r="F162" s="264">
        <f>(D162*100%)/D89</f>
        <v>0.86247202188510319</v>
      </c>
      <c r="G162" s="265"/>
    </row>
    <row r="163">
      <c r="B163" s="222" t="s">
        <v>38</v>
      </c>
      <c r="C163" s="223"/>
      <c r="D163" s="220">
        <v>2682</v>
      </c>
      <c r="E163" s="220"/>
      <c r="F163" s="264">
        <f>(D163*100%)/D90</f>
        <v>0.84286612193588939</v>
      </c>
      <c r="G163" s="265"/>
    </row>
    <row r="164">
      <c r="B164" s="222" t="s">
        <v>39</v>
      </c>
      <c r="C164" s="223"/>
      <c r="D164" s="220">
        <v>2620</v>
      </c>
      <c r="E164" s="220"/>
      <c r="F164" s="264">
        <f>(D164*100%)/D91</f>
        <v>0.68604346687614559</v>
      </c>
      <c r="G164" s="265"/>
    </row>
    <row r="165">
      <c r="B165" s="218" t="s">
        <v>40</v>
      </c>
      <c r="C165" s="219"/>
      <c r="D165" s="220">
        <v>3452</v>
      </c>
      <c r="E165" s="220"/>
      <c r="F165" s="264">
        <f>(D165*100%)/D92</f>
        <v>0.86192259675405747</v>
      </c>
      <c r="G165" s="265"/>
    </row>
    <row r="166">
      <c r="B166" s="222" t="s">
        <v>41</v>
      </c>
      <c r="C166" s="223"/>
      <c r="D166" s="220"/>
      <c r="E166" s="220"/>
      <c r="F166" s="276"/>
      <c r="G166" s="277"/>
    </row>
    <row r="167" ht="13.5">
      <c r="B167" s="278" t="s">
        <v>42</v>
      </c>
      <c r="C167" s="279"/>
      <c r="D167" s="280"/>
      <c r="E167" s="280"/>
      <c r="F167" s="276"/>
      <c r="G167" s="277"/>
    </row>
    <row r="168" ht="13.5">
      <c r="B168" s="281" t="s">
        <v>33</v>
      </c>
      <c r="C168" s="282"/>
      <c r="D168" s="283">
        <f>SUM(D156:E167)</f>
        <v>29471</v>
      </c>
      <c r="E168" s="283"/>
      <c r="F168" s="284">
        <f t="shared" si="10"/>
        <v>0.82720970050804166</v>
      </c>
      <c r="G168" s="285"/>
      <c r="H168" s="250"/>
      <c r="I168" s="249"/>
      <c r="J168" s="249"/>
      <c r="K168" s="249"/>
      <c r="L168" s="249"/>
      <c r="M168" s="249"/>
      <c r="N168" s="249"/>
      <c r="O168" s="249"/>
      <c r="P168" s="249"/>
      <c r="Q168" s="249"/>
      <c r="R168" s="249"/>
      <c r="S168" s="249"/>
      <c r="T168" s="249"/>
      <c r="U168" s="249"/>
      <c r="V168" s="249"/>
      <c r="W168" s="249"/>
      <c r="X168" s="249"/>
      <c r="Y168" s="249"/>
      <c r="Z168" s="249"/>
      <c r="AA168" s="249"/>
      <c r="AB168" s="249"/>
      <c r="AC168" s="249"/>
    </row>
    <row r="170" ht="15.75" customHeight="1"/>
    <row r="171">
      <c r="B171" s="240" t="s">
        <v>89</v>
      </c>
      <c r="C171" s="241"/>
      <c r="D171" s="241"/>
      <c r="E171" s="241"/>
      <c r="F171" s="241"/>
      <c r="G171" s="241"/>
      <c r="H171" s="241"/>
      <c r="I171" s="241"/>
      <c r="J171" s="241"/>
      <c r="K171" s="241"/>
      <c r="L171" s="241"/>
      <c r="M171" s="241"/>
      <c r="N171" s="241"/>
      <c r="O171" s="241"/>
      <c r="P171" s="241"/>
      <c r="Q171" s="241"/>
      <c r="R171" s="241"/>
      <c r="S171" s="241"/>
      <c r="T171" s="241"/>
      <c r="U171" s="241"/>
      <c r="V171" s="241"/>
      <c r="W171" s="241"/>
      <c r="X171" s="241"/>
      <c r="Y171" s="241"/>
      <c r="Z171" s="241"/>
      <c r="AA171" s="241"/>
      <c r="AB171" s="241"/>
      <c r="AC171" s="242"/>
    </row>
    <row r="172">
      <c r="B172" s="286"/>
      <c r="C172" s="287"/>
      <c r="D172" s="287"/>
      <c r="E172" s="287"/>
      <c r="F172" s="287"/>
      <c r="G172" s="287"/>
      <c r="H172" s="287"/>
      <c r="I172" s="287"/>
      <c r="J172" s="287"/>
      <c r="K172" s="287"/>
      <c r="L172" s="287"/>
      <c r="M172" s="287"/>
      <c r="N172" s="287"/>
      <c r="O172" s="287"/>
      <c r="P172" s="287"/>
      <c r="Q172" s="287"/>
      <c r="R172" s="287"/>
      <c r="S172" s="287"/>
      <c r="T172" s="287"/>
      <c r="U172" s="287"/>
      <c r="V172" s="287"/>
      <c r="W172" s="287"/>
      <c r="X172" s="287"/>
      <c r="Y172" s="287"/>
      <c r="Z172" s="287"/>
      <c r="AA172" s="287"/>
      <c r="AB172" s="287"/>
      <c r="AC172" s="288"/>
    </row>
    <row r="173" ht="14.25">
      <c r="B173" s="289" t="s">
        <v>90</v>
      </c>
      <c r="C173" s="290"/>
      <c r="D173" s="290"/>
      <c r="E173" s="290"/>
      <c r="F173" s="291" t="s">
        <v>25</v>
      </c>
      <c r="G173" s="291"/>
      <c r="H173" s="291" t="s">
        <v>26</v>
      </c>
      <c r="I173" s="291"/>
      <c r="J173" s="291" t="s">
        <v>27</v>
      </c>
      <c r="K173" s="291"/>
      <c r="L173" s="291" t="s">
        <v>28</v>
      </c>
      <c r="M173" s="291"/>
      <c r="N173" s="291" t="s">
        <v>29</v>
      </c>
      <c r="O173" s="291"/>
      <c r="P173" s="291" t="s">
        <v>30</v>
      </c>
      <c r="Q173" s="291"/>
      <c r="R173" s="291" t="s">
        <v>37</v>
      </c>
      <c r="S173" s="291"/>
      <c r="T173" s="291" t="s">
        <v>38</v>
      </c>
      <c r="U173" s="291"/>
      <c r="V173" s="291" t="s">
        <v>91</v>
      </c>
      <c r="W173" s="291"/>
      <c r="X173" s="291" t="s">
        <v>40</v>
      </c>
      <c r="Y173" s="291"/>
      <c r="Z173" s="291" t="s">
        <v>92</v>
      </c>
      <c r="AA173" s="291"/>
      <c r="AB173" s="291" t="s">
        <v>93</v>
      </c>
      <c r="AC173" s="292"/>
      <c r="AD173" s="293"/>
      <c r="AE173" s="293"/>
      <c r="AF173" s="1"/>
    </row>
    <row r="174" ht="14.25">
      <c r="B174" s="294" t="s">
        <v>94</v>
      </c>
      <c r="C174" s="295"/>
      <c r="D174" s="295"/>
      <c r="E174" s="295"/>
      <c r="F174" s="296">
        <v>5</v>
      </c>
      <c r="G174" s="296"/>
      <c r="H174" s="296">
        <v>3</v>
      </c>
      <c r="I174" s="296"/>
      <c r="J174" s="296">
        <v>0</v>
      </c>
      <c r="K174" s="296"/>
      <c r="L174" s="296">
        <v>1</v>
      </c>
      <c r="M174" s="296"/>
      <c r="N174" s="296">
        <v>13</v>
      </c>
      <c r="O174" s="296"/>
      <c r="P174" s="296">
        <v>7</v>
      </c>
      <c r="Q174" s="296"/>
      <c r="R174" s="296">
        <v>6</v>
      </c>
      <c r="S174" s="296"/>
      <c r="T174" s="296">
        <v>2</v>
      </c>
      <c r="U174" s="296"/>
      <c r="V174" s="296">
        <v>0</v>
      </c>
      <c r="W174" s="296"/>
      <c r="X174" s="297">
        <v>1</v>
      </c>
      <c r="Y174" s="297"/>
      <c r="Z174" s="297"/>
      <c r="AA174" s="297"/>
      <c r="AB174" s="297"/>
      <c r="AC174" s="298"/>
      <c r="AD174" s="299"/>
      <c r="AE174" s="300"/>
      <c r="AF174" s="1"/>
    </row>
    <row r="175" ht="14.25">
      <c r="B175" s="301" t="s">
        <v>95</v>
      </c>
      <c r="C175" s="302"/>
      <c r="D175" s="302"/>
      <c r="E175" s="302"/>
      <c r="F175" s="303">
        <v>2</v>
      </c>
      <c r="G175" s="303"/>
      <c r="H175" s="303">
        <v>0</v>
      </c>
      <c r="I175" s="303"/>
      <c r="J175" s="303">
        <v>1</v>
      </c>
      <c r="K175" s="303"/>
      <c r="L175" s="303">
        <v>0</v>
      </c>
      <c r="M175" s="303"/>
      <c r="N175" s="303">
        <v>2</v>
      </c>
      <c r="O175" s="303"/>
      <c r="P175" s="303">
        <v>0</v>
      </c>
      <c r="Q175" s="303"/>
      <c r="R175" s="303">
        <v>1</v>
      </c>
      <c r="S175" s="303"/>
      <c r="T175" s="303">
        <v>1</v>
      </c>
      <c r="U175" s="303"/>
      <c r="V175" s="303">
        <v>0</v>
      </c>
      <c r="W175" s="303"/>
      <c r="X175" s="220">
        <v>0</v>
      </c>
      <c r="Y175" s="220"/>
      <c r="Z175" s="220"/>
      <c r="AA175" s="220"/>
      <c r="AB175" s="297"/>
      <c r="AC175" s="298"/>
      <c r="AD175" s="299"/>
      <c r="AE175" s="300"/>
      <c r="AF175" s="1"/>
    </row>
    <row r="176" ht="14.25">
      <c r="B176" s="301" t="s">
        <v>96</v>
      </c>
      <c r="C176" s="302"/>
      <c r="D176" s="302"/>
      <c r="E176" s="302"/>
      <c r="F176" s="303">
        <v>0</v>
      </c>
      <c r="G176" s="303"/>
      <c r="H176" s="303">
        <v>0</v>
      </c>
      <c r="I176" s="303"/>
      <c r="J176" s="303">
        <v>0</v>
      </c>
      <c r="K176" s="303"/>
      <c r="L176" s="303">
        <v>0</v>
      </c>
      <c r="M176" s="303"/>
      <c r="N176" s="303">
        <v>0</v>
      </c>
      <c r="O176" s="303"/>
      <c r="P176" s="303">
        <v>0</v>
      </c>
      <c r="Q176" s="303"/>
      <c r="R176" s="303">
        <v>0</v>
      </c>
      <c r="S176" s="303"/>
      <c r="T176" s="303">
        <v>0</v>
      </c>
      <c r="U176" s="303"/>
      <c r="V176" s="303">
        <v>0</v>
      </c>
      <c r="W176" s="303"/>
      <c r="X176" s="220">
        <v>0</v>
      </c>
      <c r="Y176" s="220"/>
      <c r="Z176" s="220"/>
      <c r="AA176" s="220"/>
      <c r="AB176" s="297"/>
      <c r="AC176" s="298"/>
      <c r="AD176" s="299"/>
      <c r="AE176" s="300"/>
      <c r="AF176" s="1"/>
    </row>
    <row r="177" ht="14.25">
      <c r="B177" s="301" t="s">
        <v>97</v>
      </c>
      <c r="C177" s="302"/>
      <c r="D177" s="302"/>
      <c r="E177" s="302"/>
      <c r="F177" s="303">
        <v>771</v>
      </c>
      <c r="G177" s="303"/>
      <c r="H177" s="303">
        <v>974</v>
      </c>
      <c r="I177" s="303"/>
      <c r="J177" s="303">
        <v>1015</v>
      </c>
      <c r="K177" s="303"/>
      <c r="L177" s="303">
        <v>805</v>
      </c>
      <c r="M177" s="303"/>
      <c r="N177" s="303">
        <v>939</v>
      </c>
      <c r="O177" s="303"/>
      <c r="P177" s="303">
        <v>875</v>
      </c>
      <c r="Q177" s="303"/>
      <c r="R177" s="303">
        <v>978</v>
      </c>
      <c r="S177" s="303"/>
      <c r="T177" s="303">
        <v>813</v>
      </c>
      <c r="U177" s="303"/>
      <c r="V177" s="303">
        <v>939</v>
      </c>
      <c r="W177" s="303"/>
      <c r="X177" s="220">
        <v>1064</v>
      </c>
      <c r="Y177" s="220"/>
      <c r="Z177" s="220"/>
      <c r="AA177" s="220"/>
      <c r="AB177" s="297"/>
      <c r="AC177" s="298"/>
      <c r="AD177" s="299"/>
      <c r="AE177" s="300"/>
      <c r="AF177" s="1"/>
    </row>
    <row r="178" ht="14.25">
      <c r="B178" s="301" t="s">
        <v>98</v>
      </c>
      <c r="C178" s="302"/>
      <c r="D178" s="302"/>
      <c r="E178" s="302"/>
      <c r="F178" s="303">
        <v>10</v>
      </c>
      <c r="G178" s="303"/>
      <c r="H178" s="303">
        <v>12</v>
      </c>
      <c r="I178" s="303"/>
      <c r="J178" s="303">
        <v>8</v>
      </c>
      <c r="K178" s="303"/>
      <c r="L178" s="303">
        <v>12</v>
      </c>
      <c r="M178" s="303"/>
      <c r="N178" s="303">
        <v>8</v>
      </c>
      <c r="O178" s="303"/>
      <c r="P178" s="303">
        <v>17</v>
      </c>
      <c r="Q178" s="303"/>
      <c r="R178" s="303">
        <v>8</v>
      </c>
      <c r="S178" s="303"/>
      <c r="T178" s="303">
        <v>7</v>
      </c>
      <c r="U178" s="303"/>
      <c r="V178" s="303">
        <v>7</v>
      </c>
      <c r="W178" s="303"/>
      <c r="X178" s="303">
        <v>11</v>
      </c>
      <c r="Y178" s="303"/>
      <c r="Z178" s="303"/>
      <c r="AA178" s="303"/>
      <c r="AB178" s="297"/>
      <c r="AC178" s="298"/>
      <c r="AD178" s="299"/>
      <c r="AE178" s="300"/>
      <c r="AF178" s="1"/>
    </row>
    <row r="179" ht="14.25">
      <c r="B179" s="301" t="s">
        <v>99</v>
      </c>
      <c r="C179" s="302"/>
      <c r="D179" s="302"/>
      <c r="E179" s="302"/>
      <c r="F179" s="303">
        <v>10</v>
      </c>
      <c r="G179" s="303"/>
      <c r="H179" s="303">
        <v>25</v>
      </c>
      <c r="I179" s="303"/>
      <c r="J179" s="303">
        <v>28</v>
      </c>
      <c r="K179" s="303"/>
      <c r="L179" s="303">
        <v>14</v>
      </c>
      <c r="M179" s="303"/>
      <c r="N179" s="303">
        <v>27</v>
      </c>
      <c r="O179" s="303"/>
      <c r="P179" s="303">
        <v>12</v>
      </c>
      <c r="Q179" s="303"/>
      <c r="R179" s="303">
        <v>21</v>
      </c>
      <c r="S179" s="303"/>
      <c r="T179" s="303">
        <v>17</v>
      </c>
      <c r="U179" s="303"/>
      <c r="V179" s="303">
        <v>20</v>
      </c>
      <c r="W179" s="303"/>
      <c r="X179" s="303">
        <v>60</v>
      </c>
      <c r="Y179" s="303"/>
      <c r="Z179" s="303"/>
      <c r="AA179" s="303"/>
      <c r="AB179" s="297"/>
      <c r="AC179" s="298"/>
      <c r="AD179" s="299"/>
      <c r="AE179" s="300"/>
      <c r="AF179" s="1"/>
    </row>
    <row r="180" ht="14.25">
      <c r="B180" s="301" t="s">
        <v>100</v>
      </c>
      <c r="C180" s="302"/>
      <c r="D180" s="302"/>
      <c r="E180" s="302"/>
      <c r="F180" s="303">
        <v>0</v>
      </c>
      <c r="G180" s="303"/>
      <c r="H180" s="303">
        <v>0</v>
      </c>
      <c r="I180" s="303"/>
      <c r="J180" s="303">
        <v>0</v>
      </c>
      <c r="K180" s="303"/>
      <c r="L180" s="303">
        <v>0</v>
      </c>
      <c r="M180" s="303"/>
      <c r="N180" s="303">
        <v>0</v>
      </c>
      <c r="O180" s="303"/>
      <c r="P180" s="303">
        <v>0</v>
      </c>
      <c r="Q180" s="303"/>
      <c r="R180" s="303">
        <v>0</v>
      </c>
      <c r="S180" s="303"/>
      <c r="T180" s="303">
        <v>0</v>
      </c>
      <c r="U180" s="303"/>
      <c r="V180" s="303">
        <v>0</v>
      </c>
      <c r="W180" s="303"/>
      <c r="X180" s="220">
        <v>0</v>
      </c>
      <c r="Y180" s="220"/>
      <c r="Z180" s="220"/>
      <c r="AA180" s="220"/>
      <c r="AB180" s="297"/>
      <c r="AC180" s="298"/>
      <c r="AD180" s="299"/>
      <c r="AE180" s="300"/>
      <c r="AF180" s="1"/>
    </row>
    <row r="181" ht="14.25">
      <c r="B181" s="304" t="s">
        <v>101</v>
      </c>
      <c r="C181" s="305"/>
      <c r="D181" s="305"/>
      <c r="E181" s="305"/>
      <c r="F181" s="306">
        <v>1833</v>
      </c>
      <c r="G181" s="306"/>
      <c r="H181" s="306">
        <v>2963</v>
      </c>
      <c r="I181" s="306"/>
      <c r="J181" s="306">
        <v>2910</v>
      </c>
      <c r="K181" s="306"/>
      <c r="L181" s="306">
        <v>2392</v>
      </c>
      <c r="M181" s="306"/>
      <c r="N181" s="306">
        <v>2556</v>
      </c>
      <c r="O181" s="306"/>
      <c r="P181" s="306">
        <v>2350</v>
      </c>
      <c r="Q181" s="306"/>
      <c r="R181" s="306">
        <v>3007</v>
      </c>
      <c r="S181" s="306"/>
      <c r="T181" s="306">
        <v>2342</v>
      </c>
      <c r="U181" s="306"/>
      <c r="V181" s="306">
        <v>2853</v>
      </c>
      <c r="W181" s="306"/>
      <c r="X181" s="280">
        <v>2869</v>
      </c>
      <c r="Y181" s="280"/>
      <c r="Z181" s="280"/>
      <c r="AA181" s="280"/>
      <c r="AB181" s="297"/>
      <c r="AC181" s="298"/>
      <c r="AD181" s="299"/>
      <c r="AE181" s="300"/>
      <c r="AF181" s="1"/>
    </row>
    <row r="182" ht="14.25">
      <c r="B182" s="212" t="s">
        <v>33</v>
      </c>
      <c r="C182" s="213"/>
      <c r="D182" s="213"/>
      <c r="E182" s="213"/>
      <c r="F182" s="307">
        <f>SUM(F174:F181)</f>
        <v>2631</v>
      </c>
      <c r="G182" s="308"/>
      <c r="H182" s="212">
        <f>SUM(H174:H181)</f>
        <v>3977</v>
      </c>
      <c r="I182" s="214"/>
      <c r="J182" s="213">
        <f>SUM(J174:J181)</f>
        <v>3962</v>
      </c>
      <c r="K182" s="213"/>
      <c r="L182" s="212">
        <f>SUM(L174:L181)</f>
        <v>3224</v>
      </c>
      <c r="M182" s="214"/>
      <c r="N182" s="213">
        <f>SUM(N174:N181)</f>
        <v>3545</v>
      </c>
      <c r="O182" s="213"/>
      <c r="P182" s="212">
        <f>SUM(P174:P181)</f>
        <v>3261</v>
      </c>
      <c r="Q182" s="214"/>
      <c r="R182" s="212">
        <f>SUM(R174:R181)</f>
        <v>4021</v>
      </c>
      <c r="S182" s="214"/>
      <c r="T182" s="212">
        <f t="shared" ref="T182:X182" si="11">SUM(T174:T181)</f>
        <v>3182</v>
      </c>
      <c r="U182" s="214"/>
      <c r="V182" s="212">
        <f t="shared" si="11"/>
        <v>3819</v>
      </c>
      <c r="W182" s="214"/>
      <c r="X182" s="212">
        <f t="shared" si="11"/>
        <v>4005</v>
      </c>
      <c r="Y182" s="214"/>
      <c r="Z182" s="212">
        <f>SUM(Z174:Z181)</f>
        <v>0</v>
      </c>
      <c r="AA182" s="214"/>
      <c r="AB182" s="212">
        <f>SUM(AB174:AB181)</f>
        <v>0</v>
      </c>
      <c r="AC182" s="214"/>
      <c r="AD182" s="309"/>
      <c r="AE182" s="310"/>
      <c r="AF182" s="1"/>
    </row>
    <row r="183">
      <c r="B183" s="91"/>
      <c r="C183" s="91"/>
      <c r="D183" s="91"/>
      <c r="E183" s="91"/>
      <c r="F183" s="311"/>
      <c r="G183" s="311"/>
      <c r="H183" s="91"/>
      <c r="I183" s="91"/>
      <c r="J183" s="91"/>
      <c r="K183" s="91"/>
      <c r="L183" s="91"/>
      <c r="M183" s="91"/>
      <c r="N183" s="91"/>
      <c r="O183" s="91"/>
      <c r="P183" s="91"/>
      <c r="Q183" s="91"/>
      <c r="R183" s="91"/>
      <c r="S183" s="91"/>
      <c r="T183" s="91"/>
      <c r="U183" s="91"/>
      <c r="V183" s="91"/>
      <c r="W183" s="91"/>
      <c r="X183" s="91"/>
      <c r="Y183" s="91"/>
      <c r="Z183" s="91"/>
      <c r="AA183" s="91"/>
      <c r="AB183" s="91"/>
      <c r="AC183" s="91"/>
      <c r="AD183" s="1"/>
      <c r="AE183" s="1"/>
      <c r="AF183" s="1"/>
    </row>
    <row r="184">
      <c r="B184" s="91"/>
      <c r="C184" s="91"/>
      <c r="D184" s="91"/>
      <c r="E184" s="91"/>
      <c r="F184" s="311"/>
      <c r="G184" s="311"/>
      <c r="H184" s="91"/>
      <c r="I184" s="91"/>
      <c r="J184" s="91"/>
      <c r="K184" s="91"/>
      <c r="L184" s="91"/>
      <c r="M184" s="91"/>
      <c r="N184" s="91"/>
      <c r="O184" s="91"/>
      <c r="P184" s="91"/>
      <c r="Q184" s="91"/>
      <c r="R184" s="91"/>
      <c r="S184" s="91"/>
      <c r="T184" s="91"/>
      <c r="U184" s="91"/>
      <c r="V184" s="91"/>
      <c r="W184" s="91"/>
      <c r="X184" s="91"/>
      <c r="Y184" s="91"/>
      <c r="Z184" s="91"/>
      <c r="AA184" s="91"/>
      <c r="AB184" s="91"/>
      <c r="AC184" s="91"/>
    </row>
    <row r="186" ht="13.5"/>
    <row r="187">
      <c r="B187" s="240" t="s">
        <v>102</v>
      </c>
      <c r="C187" s="241"/>
      <c r="D187" s="241"/>
      <c r="E187" s="241"/>
      <c r="F187" s="241"/>
      <c r="G187" s="242"/>
    </row>
    <row r="188" ht="13.5">
      <c r="B188" s="243"/>
      <c r="C188" s="244"/>
      <c r="D188" s="244"/>
      <c r="E188" s="244"/>
      <c r="F188" s="244"/>
      <c r="G188" s="245"/>
    </row>
    <row r="189" ht="13.5">
      <c r="B189" s="312" t="s">
        <v>103</v>
      </c>
      <c r="C189" s="313"/>
      <c r="D189" s="313"/>
      <c r="E189" s="313"/>
      <c r="F189" s="314" t="s">
        <v>81</v>
      </c>
      <c r="G189" s="315"/>
      <c r="H189" s="1"/>
    </row>
    <row r="190">
      <c r="B190" s="294" t="s">
        <v>94</v>
      </c>
      <c r="C190" s="295"/>
      <c r="D190" s="295"/>
      <c r="E190" s="295"/>
      <c r="F190" s="316">
        <f t="shared" ref="F190:F197" si="12">SUM(F174:AC174)</f>
        <v>38</v>
      </c>
      <c r="G190" s="317"/>
    </row>
    <row r="191">
      <c r="B191" s="301" t="s">
        <v>95</v>
      </c>
      <c r="C191" s="302"/>
      <c r="D191" s="302"/>
      <c r="E191" s="302"/>
      <c r="F191" s="316">
        <f t="shared" si="12"/>
        <v>7</v>
      </c>
      <c r="G191" s="317"/>
    </row>
    <row r="192">
      <c r="B192" s="301" t="s">
        <v>96</v>
      </c>
      <c r="C192" s="302"/>
      <c r="D192" s="302"/>
      <c r="E192" s="302"/>
      <c r="F192" s="316">
        <v>0</v>
      </c>
      <c r="G192" s="317"/>
    </row>
    <row r="193">
      <c r="B193" s="301" t="s">
        <v>97</v>
      </c>
      <c r="C193" s="302"/>
      <c r="D193" s="302"/>
      <c r="E193" s="302"/>
      <c r="F193" s="316">
        <f t="shared" si="12"/>
        <v>9173</v>
      </c>
      <c r="G193" s="317"/>
    </row>
    <row r="194">
      <c r="B194" s="301" t="s">
        <v>98</v>
      </c>
      <c r="C194" s="302"/>
      <c r="D194" s="302"/>
      <c r="E194" s="302"/>
      <c r="F194" s="316">
        <f t="shared" si="12"/>
        <v>100</v>
      </c>
      <c r="G194" s="317"/>
    </row>
    <row r="195">
      <c r="B195" s="301" t="s">
        <v>99</v>
      </c>
      <c r="C195" s="302"/>
      <c r="D195" s="302"/>
      <c r="E195" s="302"/>
      <c r="F195" s="316">
        <f t="shared" si="12"/>
        <v>234</v>
      </c>
      <c r="G195" s="317"/>
    </row>
    <row r="196">
      <c r="B196" s="301" t="s">
        <v>100</v>
      </c>
      <c r="C196" s="302"/>
      <c r="D196" s="302"/>
      <c r="E196" s="302"/>
      <c r="F196" s="316">
        <f t="shared" si="12"/>
        <v>0</v>
      </c>
      <c r="G196" s="317"/>
    </row>
    <row r="197" ht="13.5">
      <c r="B197" s="318" t="s">
        <v>101</v>
      </c>
      <c r="C197" s="319"/>
      <c r="D197" s="319"/>
      <c r="E197" s="319"/>
      <c r="F197" s="316">
        <f t="shared" si="12"/>
        <v>26075</v>
      </c>
      <c r="G197" s="317"/>
    </row>
    <row r="198" ht="13.5">
      <c r="B198" s="212" t="s">
        <v>33</v>
      </c>
      <c r="C198" s="213"/>
      <c r="D198" s="213"/>
      <c r="E198" s="213"/>
      <c r="F198" s="212">
        <f>SUM(F190:G197)</f>
        <v>35627</v>
      </c>
      <c r="G198" s="214"/>
    </row>
    <row r="203" ht="12.75">
      <c r="A203" s="1"/>
      <c r="B203" s="320"/>
      <c r="C203" s="320"/>
      <c r="D203" s="320"/>
      <c r="E203" s="320"/>
      <c r="F203" s="320"/>
      <c r="G203" s="320"/>
      <c r="H203" s="321"/>
      <c r="I203" s="320"/>
      <c r="J203" s="320"/>
      <c r="K203" s="320"/>
      <c r="L203" s="320"/>
      <c r="M203" s="320"/>
      <c r="N203" s="320"/>
      <c r="O203" s="320"/>
      <c r="P203" s="320"/>
      <c r="Q203" s="320"/>
      <c r="R203" s="320"/>
      <c r="S203" s="320"/>
      <c r="T203" s="320"/>
      <c r="U203" s="320"/>
      <c r="V203" s="320"/>
      <c r="W203" s="320"/>
      <c r="X203" s="320"/>
      <c r="Y203" s="320"/>
      <c r="Z203" s="320"/>
      <c r="AA203" s="320"/>
      <c r="AB203" s="320"/>
      <c r="AC203" s="320"/>
      <c r="AD203" s="1"/>
      <c r="AE203" s="64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</row>
    <row r="204" ht="12.75">
      <c r="A204" s="322"/>
      <c r="B204" s="323" t="s">
        <v>104</v>
      </c>
      <c r="C204" s="324"/>
      <c r="D204" s="324"/>
      <c r="E204" s="324"/>
      <c r="F204" s="324"/>
      <c r="G204" s="324"/>
      <c r="H204" s="324"/>
      <c r="I204" s="324"/>
      <c r="J204" s="324"/>
      <c r="K204" s="324"/>
      <c r="L204" s="324"/>
      <c r="M204" s="324"/>
      <c r="N204" s="324"/>
      <c r="O204" s="324"/>
      <c r="P204" s="324"/>
      <c r="Q204" s="324"/>
      <c r="R204" s="324"/>
      <c r="S204" s="324"/>
      <c r="T204" s="324"/>
      <c r="U204" s="324"/>
      <c r="V204" s="324"/>
      <c r="W204" s="324"/>
      <c r="X204" s="324"/>
      <c r="Y204" s="324"/>
      <c r="Z204" s="324"/>
      <c r="AA204" s="324"/>
      <c r="AB204" s="324"/>
      <c r="AC204" s="325"/>
      <c r="AD204" s="1"/>
      <c r="AE204" s="64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</row>
    <row r="205" ht="12.75">
      <c r="A205" s="1"/>
      <c r="B205" s="326"/>
      <c r="C205" s="326"/>
      <c r="D205" s="326"/>
      <c r="E205" s="326"/>
      <c r="F205" s="326"/>
      <c r="G205" s="326"/>
      <c r="H205" s="326"/>
      <c r="I205" s="326"/>
      <c r="J205" s="326"/>
      <c r="K205" s="326"/>
      <c r="L205" s="326"/>
      <c r="M205" s="326"/>
      <c r="N205" s="326"/>
      <c r="O205" s="326"/>
      <c r="P205" s="326"/>
      <c r="Q205" s="326"/>
      <c r="R205" s="326"/>
      <c r="S205" s="326"/>
      <c r="T205" s="326"/>
      <c r="U205" s="326"/>
      <c r="V205" s="326"/>
      <c r="W205" s="326"/>
      <c r="X205" s="326"/>
      <c r="Y205" s="326"/>
      <c r="Z205" s="326"/>
      <c r="AA205" s="326"/>
      <c r="AB205" s="326"/>
      <c r="AC205" s="326"/>
      <c r="AD205" s="1"/>
      <c r="AE205" s="64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</row>
    <row r="206" ht="12.75">
      <c r="A206" s="322"/>
      <c r="B206" s="327" t="s">
        <v>103</v>
      </c>
      <c r="C206" s="328"/>
      <c r="D206" s="328"/>
      <c r="E206" s="329"/>
      <c r="F206" s="330" t="s">
        <v>25</v>
      </c>
      <c r="G206" s="331"/>
      <c r="H206" s="330" t="s">
        <v>26</v>
      </c>
      <c r="I206" s="331"/>
      <c r="J206" s="330" t="s">
        <v>27</v>
      </c>
      <c r="K206" s="331"/>
      <c r="L206" s="330" t="s">
        <v>28</v>
      </c>
      <c r="M206" s="331"/>
      <c r="N206" s="330" t="s">
        <v>29</v>
      </c>
      <c r="O206" s="331"/>
      <c r="P206" s="330" t="s">
        <v>30</v>
      </c>
      <c r="Q206" s="331"/>
      <c r="R206" s="330" t="s">
        <v>37</v>
      </c>
      <c r="S206" s="331"/>
      <c r="T206" s="330" t="s">
        <v>38</v>
      </c>
      <c r="U206" s="331"/>
      <c r="V206" s="330" t="s">
        <v>91</v>
      </c>
      <c r="W206" s="331"/>
      <c r="X206" s="330" t="s">
        <v>40</v>
      </c>
      <c r="Y206" s="331"/>
      <c r="Z206" s="330" t="s">
        <v>92</v>
      </c>
      <c r="AA206" s="331"/>
      <c r="AB206" s="330" t="s">
        <v>93</v>
      </c>
      <c r="AC206" s="331"/>
      <c r="AD206" s="332"/>
      <c r="AE206" s="333"/>
      <c r="AF206" s="333"/>
      <c r="AG206" s="334"/>
      <c r="AH206" s="334"/>
      <c r="AI206" s="334"/>
      <c r="AJ206" s="334"/>
      <c r="AK206" s="334"/>
      <c r="AL206" s="334"/>
      <c r="AM206" s="334"/>
      <c r="AN206" s="334"/>
      <c r="AO206" s="334"/>
      <c r="AP206" s="334"/>
      <c r="AQ206" s="334"/>
      <c r="AR206" s="334"/>
      <c r="AS206" s="334"/>
      <c r="AT206" s="334"/>
      <c r="AU206" s="335"/>
    </row>
    <row r="207" ht="12.75">
      <c r="A207" s="322"/>
      <c r="B207" s="336" t="s">
        <v>105</v>
      </c>
      <c r="C207" s="337"/>
      <c r="D207" s="337"/>
      <c r="E207" s="338"/>
      <c r="F207" s="339">
        <v>36</v>
      </c>
      <c r="G207" s="340"/>
      <c r="H207" s="339">
        <v>25</v>
      </c>
      <c r="I207" s="340"/>
      <c r="J207" s="339">
        <v>18</v>
      </c>
      <c r="K207" s="340"/>
      <c r="L207" s="339">
        <v>10</v>
      </c>
      <c r="M207" s="340"/>
      <c r="N207" s="339">
        <v>23</v>
      </c>
      <c r="O207" s="340"/>
      <c r="P207" s="339">
        <v>23</v>
      </c>
      <c r="Q207" s="340"/>
      <c r="R207" s="339">
        <v>10</v>
      </c>
      <c r="S207" s="340"/>
      <c r="T207" s="339">
        <v>8</v>
      </c>
      <c r="U207" s="340"/>
      <c r="V207" s="339">
        <v>11</v>
      </c>
      <c r="W207" s="340"/>
      <c r="X207" s="339">
        <v>11</v>
      </c>
      <c r="Y207" s="340"/>
      <c r="Z207" s="339"/>
      <c r="AA207" s="340"/>
      <c r="AB207" s="339"/>
      <c r="AC207" s="340"/>
      <c r="AD207" s="341"/>
      <c r="AE207" s="342"/>
      <c r="AF207" s="343"/>
      <c r="AG207" s="334"/>
      <c r="AH207" s="334"/>
      <c r="AI207" s="334"/>
      <c r="AJ207" s="334"/>
      <c r="AK207" s="334"/>
      <c r="AL207" s="334"/>
      <c r="AM207" s="334"/>
      <c r="AN207" s="334"/>
      <c r="AO207" s="334"/>
      <c r="AP207" s="334"/>
      <c r="AQ207" s="334"/>
      <c r="AR207" s="334"/>
      <c r="AS207" s="334"/>
      <c r="AT207" s="334"/>
      <c r="AU207" s="335"/>
    </row>
    <row r="208" ht="12.75">
      <c r="A208" s="322"/>
      <c r="B208" s="336" t="s">
        <v>106</v>
      </c>
      <c r="C208" s="337"/>
      <c r="D208" s="337"/>
      <c r="E208" s="338"/>
      <c r="F208" s="339">
        <v>138</v>
      </c>
      <c r="G208" s="340"/>
      <c r="H208" s="339">
        <v>403</v>
      </c>
      <c r="I208" s="340"/>
      <c r="J208" s="339">
        <v>216</v>
      </c>
      <c r="K208" s="340"/>
      <c r="L208" s="339">
        <v>110</v>
      </c>
      <c r="M208" s="340"/>
      <c r="N208" s="339">
        <v>175</v>
      </c>
      <c r="O208" s="340"/>
      <c r="P208" s="339">
        <v>189</v>
      </c>
      <c r="Q208" s="340"/>
      <c r="R208" s="339">
        <v>807</v>
      </c>
      <c r="S208" s="340"/>
      <c r="T208" s="339">
        <v>420</v>
      </c>
      <c r="U208" s="340"/>
      <c r="V208" s="339">
        <v>298</v>
      </c>
      <c r="W208" s="340"/>
      <c r="X208" s="339">
        <v>243</v>
      </c>
      <c r="Y208" s="340"/>
      <c r="Z208" s="339"/>
      <c r="AA208" s="340"/>
      <c r="AB208" s="339"/>
      <c r="AC208" s="340"/>
      <c r="AD208" s="341"/>
      <c r="AE208" s="342"/>
      <c r="AF208" s="343"/>
      <c r="AG208" s="334"/>
      <c r="AH208" s="334"/>
      <c r="AI208" s="334"/>
      <c r="AJ208" s="334"/>
      <c r="AK208" s="334"/>
      <c r="AL208" s="334"/>
      <c r="AM208" s="334"/>
      <c r="AN208" s="334"/>
      <c r="AO208" s="334"/>
      <c r="AP208" s="334"/>
      <c r="AQ208" s="334"/>
      <c r="AR208" s="334"/>
      <c r="AS208" s="334"/>
      <c r="AT208" s="334"/>
      <c r="AU208" s="335"/>
    </row>
    <row r="209" ht="12.75">
      <c r="A209" s="322"/>
      <c r="B209" s="336" t="s">
        <v>107</v>
      </c>
      <c r="C209" s="337"/>
      <c r="D209" s="337"/>
      <c r="E209" s="338"/>
      <c r="F209" s="339">
        <v>323</v>
      </c>
      <c r="G209" s="340"/>
      <c r="H209" s="339">
        <v>417</v>
      </c>
      <c r="I209" s="340"/>
      <c r="J209" s="339">
        <v>490</v>
      </c>
      <c r="K209" s="340"/>
      <c r="L209" s="339">
        <v>399</v>
      </c>
      <c r="M209" s="340"/>
      <c r="N209" s="339">
        <v>576</v>
      </c>
      <c r="O209" s="340"/>
      <c r="P209" s="339">
        <v>443</v>
      </c>
      <c r="Q209" s="340"/>
      <c r="R209" s="339">
        <v>427</v>
      </c>
      <c r="S209" s="340"/>
      <c r="T209" s="339">
        <v>395</v>
      </c>
      <c r="U209" s="340"/>
      <c r="V209" s="339">
        <v>429</v>
      </c>
      <c r="W209" s="340"/>
      <c r="X209" s="339">
        <v>444</v>
      </c>
      <c r="Y209" s="340"/>
      <c r="Z209" s="339"/>
      <c r="AA209" s="340"/>
      <c r="AB209" s="339"/>
      <c r="AC209" s="340"/>
      <c r="AD209" s="341"/>
      <c r="AE209" s="342"/>
      <c r="AF209" s="343"/>
      <c r="AG209" s="334"/>
      <c r="AH209" s="334"/>
      <c r="AI209" s="334"/>
      <c r="AJ209" s="334"/>
      <c r="AK209" s="334"/>
      <c r="AL209" s="334"/>
      <c r="AM209" s="334"/>
      <c r="AN209" s="334"/>
      <c r="AO209" s="334"/>
      <c r="AP209" s="334"/>
      <c r="AQ209" s="334"/>
      <c r="AR209" s="334"/>
      <c r="AS209" s="334"/>
      <c r="AT209" s="334"/>
      <c r="AU209" s="335"/>
    </row>
    <row r="210" ht="12.75">
      <c r="A210" s="322"/>
      <c r="B210" s="336" t="s">
        <v>108</v>
      </c>
      <c r="C210" s="337"/>
      <c r="D210" s="337"/>
      <c r="E210" s="338"/>
      <c r="F210" s="339">
        <v>99</v>
      </c>
      <c r="G210" s="340"/>
      <c r="H210" s="339">
        <v>137</v>
      </c>
      <c r="I210" s="340"/>
      <c r="J210" s="339">
        <v>126</v>
      </c>
      <c r="K210" s="340"/>
      <c r="L210" s="339">
        <v>146</v>
      </c>
      <c r="M210" s="340"/>
      <c r="N210" s="339">
        <v>106</v>
      </c>
      <c r="O210" s="340"/>
      <c r="P210" s="339">
        <v>127</v>
      </c>
      <c r="Q210" s="340"/>
      <c r="R210" s="339">
        <v>225</v>
      </c>
      <c r="S210" s="340"/>
      <c r="T210" s="339">
        <v>132</v>
      </c>
      <c r="U210" s="340"/>
      <c r="V210" s="339">
        <v>161</v>
      </c>
      <c r="W210" s="340"/>
      <c r="X210" s="339">
        <v>143</v>
      </c>
      <c r="Y210" s="340"/>
      <c r="Z210" s="339"/>
      <c r="AA210" s="340"/>
      <c r="AB210" s="339"/>
      <c r="AC210" s="340"/>
      <c r="AD210" s="341"/>
      <c r="AE210" s="342"/>
      <c r="AF210" s="343"/>
      <c r="AG210" s="334"/>
      <c r="AH210" s="334"/>
      <c r="AI210" s="334"/>
      <c r="AJ210" s="334"/>
      <c r="AK210" s="334"/>
      <c r="AL210" s="334"/>
      <c r="AM210" s="334"/>
      <c r="AN210" s="334"/>
      <c r="AO210" s="334"/>
      <c r="AP210" s="334"/>
      <c r="AQ210" s="334"/>
      <c r="AR210" s="334"/>
      <c r="AS210" s="334"/>
      <c r="AT210" s="334"/>
      <c r="AU210" s="335"/>
    </row>
    <row r="211" ht="12.75">
      <c r="A211" s="322"/>
      <c r="B211" s="344" t="s">
        <v>109</v>
      </c>
      <c r="C211" s="345"/>
      <c r="D211" s="345"/>
      <c r="E211" s="346"/>
      <c r="F211" s="339">
        <v>65</v>
      </c>
      <c r="G211" s="340"/>
      <c r="H211" s="339">
        <v>354</v>
      </c>
      <c r="I211" s="340"/>
      <c r="J211" s="339">
        <v>352</v>
      </c>
      <c r="K211" s="340"/>
      <c r="L211" s="339">
        <v>293</v>
      </c>
      <c r="M211" s="340"/>
      <c r="N211" s="339">
        <v>174</v>
      </c>
      <c r="O211" s="340"/>
      <c r="P211" s="339">
        <v>131</v>
      </c>
      <c r="Q211" s="340"/>
      <c r="R211" s="339">
        <v>79</v>
      </c>
      <c r="S211" s="340"/>
      <c r="T211" s="339">
        <v>83</v>
      </c>
      <c r="U211" s="340"/>
      <c r="V211" s="339">
        <v>353</v>
      </c>
      <c r="W211" s="340"/>
      <c r="X211" s="339">
        <v>390</v>
      </c>
      <c r="Y211" s="340"/>
      <c r="Z211" s="339"/>
      <c r="AA211" s="340"/>
      <c r="AB211" s="339"/>
      <c r="AC211" s="340"/>
      <c r="AD211" s="341"/>
      <c r="AE211" s="342"/>
      <c r="AF211" s="343"/>
      <c r="AG211" s="334"/>
      <c r="AH211" s="334"/>
      <c r="AI211" s="334"/>
      <c r="AJ211" s="334"/>
      <c r="AK211" s="334"/>
      <c r="AL211" s="334"/>
      <c r="AM211" s="334"/>
      <c r="AN211" s="334"/>
      <c r="AO211" s="334"/>
      <c r="AP211" s="334"/>
      <c r="AQ211" s="334"/>
      <c r="AR211" s="334"/>
      <c r="AS211" s="334"/>
      <c r="AT211" s="334"/>
      <c r="AU211" s="335"/>
    </row>
    <row r="212" ht="12.75">
      <c r="A212" s="322"/>
      <c r="B212" s="344" t="s">
        <v>110</v>
      </c>
      <c r="C212" s="345"/>
      <c r="D212" s="345"/>
      <c r="E212" s="346"/>
      <c r="F212" s="339">
        <v>0</v>
      </c>
      <c r="G212" s="340"/>
      <c r="H212" s="339">
        <v>2</v>
      </c>
      <c r="I212" s="340"/>
      <c r="J212" s="339">
        <v>3</v>
      </c>
      <c r="K212" s="340"/>
      <c r="L212" s="339">
        <v>4</v>
      </c>
      <c r="M212" s="340"/>
      <c r="N212" s="339">
        <v>3</v>
      </c>
      <c r="O212" s="340"/>
      <c r="P212" s="339">
        <v>4</v>
      </c>
      <c r="Q212" s="340"/>
      <c r="R212" s="339">
        <v>2</v>
      </c>
      <c r="S212" s="340"/>
      <c r="T212" s="339">
        <v>0</v>
      </c>
      <c r="U212" s="340"/>
      <c r="V212" s="339">
        <v>1</v>
      </c>
      <c r="W212" s="340"/>
      <c r="X212" s="339">
        <v>1</v>
      </c>
      <c r="Y212" s="340"/>
      <c r="Z212" s="339"/>
      <c r="AA212" s="340"/>
      <c r="AB212" s="339"/>
      <c r="AC212" s="340"/>
      <c r="AD212" s="341"/>
      <c r="AE212" s="342"/>
      <c r="AF212" s="343"/>
      <c r="AG212" s="334"/>
      <c r="AH212" s="334"/>
      <c r="AI212" s="334"/>
      <c r="AJ212" s="334"/>
      <c r="AK212" s="334"/>
      <c r="AL212" s="334"/>
      <c r="AM212" s="334"/>
      <c r="AN212" s="334"/>
      <c r="AO212" s="334"/>
      <c r="AP212" s="334"/>
      <c r="AQ212" s="334"/>
      <c r="AR212" s="334"/>
      <c r="AS212" s="334"/>
      <c r="AT212" s="334"/>
      <c r="AU212" s="335"/>
    </row>
    <row r="213" ht="12.75">
      <c r="A213" s="322"/>
      <c r="B213" s="344" t="s">
        <v>111</v>
      </c>
      <c r="C213" s="345"/>
      <c r="D213" s="345"/>
      <c r="E213" s="346"/>
      <c r="F213" s="339">
        <v>51</v>
      </c>
      <c r="G213" s="340"/>
      <c r="H213" s="339">
        <v>90</v>
      </c>
      <c r="I213" s="340"/>
      <c r="J213" s="339">
        <v>75</v>
      </c>
      <c r="K213" s="340"/>
      <c r="L213" s="339">
        <v>82</v>
      </c>
      <c r="M213" s="340"/>
      <c r="N213" s="339">
        <v>94</v>
      </c>
      <c r="O213" s="340"/>
      <c r="P213" s="339">
        <v>178</v>
      </c>
      <c r="Q213" s="340"/>
      <c r="R213" s="339">
        <v>76</v>
      </c>
      <c r="S213" s="340"/>
      <c r="T213" s="339">
        <v>158</v>
      </c>
      <c r="U213" s="340"/>
      <c r="V213" s="339">
        <v>102</v>
      </c>
      <c r="W213" s="340"/>
      <c r="X213" s="339">
        <v>140</v>
      </c>
      <c r="Y213" s="340"/>
      <c r="Z213" s="339"/>
      <c r="AA213" s="340"/>
      <c r="AB213" s="339"/>
      <c r="AC213" s="340"/>
      <c r="AD213" s="341"/>
      <c r="AE213" s="342"/>
      <c r="AF213" s="343"/>
      <c r="AG213" s="334"/>
      <c r="AH213" s="334"/>
      <c r="AI213" s="334"/>
      <c r="AJ213" s="334"/>
      <c r="AK213" s="334"/>
      <c r="AL213" s="334"/>
      <c r="AM213" s="334"/>
      <c r="AN213" s="334"/>
      <c r="AO213" s="334"/>
      <c r="AP213" s="334"/>
      <c r="AQ213" s="334"/>
      <c r="AR213" s="334"/>
      <c r="AS213" s="334"/>
      <c r="AT213" s="334"/>
      <c r="AU213" s="335"/>
    </row>
    <row r="214" ht="12.75">
      <c r="A214" s="322"/>
      <c r="B214" s="344" t="s">
        <v>112</v>
      </c>
      <c r="C214" s="345"/>
      <c r="D214" s="345"/>
      <c r="E214" s="346"/>
      <c r="F214" s="339">
        <v>132</v>
      </c>
      <c r="G214" s="340"/>
      <c r="H214" s="339">
        <v>206</v>
      </c>
      <c r="I214" s="340"/>
      <c r="J214" s="339">
        <v>198</v>
      </c>
      <c r="K214" s="340"/>
      <c r="L214" s="339">
        <v>145</v>
      </c>
      <c r="M214" s="340"/>
      <c r="N214" s="339">
        <v>165</v>
      </c>
      <c r="O214" s="340"/>
      <c r="P214" s="339">
        <v>7</v>
      </c>
      <c r="Q214" s="340"/>
      <c r="R214" s="339">
        <v>171</v>
      </c>
      <c r="S214" s="340"/>
      <c r="T214" s="339">
        <v>33</v>
      </c>
      <c r="U214" s="340"/>
      <c r="V214" s="339">
        <v>183</v>
      </c>
      <c r="W214" s="340"/>
      <c r="X214" s="339">
        <v>187</v>
      </c>
      <c r="Y214" s="340"/>
      <c r="Z214" s="339"/>
      <c r="AA214" s="340"/>
      <c r="AB214" s="339"/>
      <c r="AC214" s="340"/>
      <c r="AD214" s="341"/>
      <c r="AE214" s="342"/>
      <c r="AF214" s="343"/>
      <c r="AG214" s="334"/>
      <c r="AH214" s="334"/>
      <c r="AI214" s="334"/>
      <c r="AJ214" s="334"/>
      <c r="AK214" s="334"/>
      <c r="AL214" s="334"/>
      <c r="AM214" s="334"/>
      <c r="AN214" s="334"/>
      <c r="AO214" s="334"/>
      <c r="AP214" s="334"/>
      <c r="AQ214" s="334"/>
      <c r="AR214" s="334"/>
      <c r="AS214" s="334"/>
      <c r="AT214" s="334"/>
      <c r="AU214" s="335"/>
    </row>
    <row r="215" ht="12.75">
      <c r="A215" s="322"/>
      <c r="B215" s="344" t="s">
        <v>113</v>
      </c>
      <c r="C215" s="345"/>
      <c r="D215" s="345"/>
      <c r="E215" s="346"/>
      <c r="F215" s="339">
        <v>26</v>
      </c>
      <c r="G215" s="340"/>
      <c r="H215" s="339">
        <v>220</v>
      </c>
      <c r="I215" s="340"/>
      <c r="J215" s="339">
        <v>220</v>
      </c>
      <c r="K215" s="340"/>
      <c r="L215" s="339">
        <v>42</v>
      </c>
      <c r="M215" s="340"/>
      <c r="N215" s="339">
        <v>13</v>
      </c>
      <c r="O215" s="340"/>
      <c r="P215" s="339">
        <v>80</v>
      </c>
      <c r="Q215" s="340"/>
      <c r="R215" s="339">
        <v>29</v>
      </c>
      <c r="S215" s="340"/>
      <c r="T215" s="339">
        <v>31</v>
      </c>
      <c r="U215" s="340"/>
      <c r="V215" s="339">
        <v>234</v>
      </c>
      <c r="W215" s="340"/>
      <c r="X215" s="339">
        <v>71</v>
      </c>
      <c r="Y215" s="340"/>
      <c r="Z215" s="339"/>
      <c r="AA215" s="340"/>
      <c r="AB215" s="339"/>
      <c r="AC215" s="340"/>
      <c r="AD215" s="341"/>
      <c r="AE215" s="342"/>
      <c r="AF215" s="343"/>
      <c r="AG215" s="334"/>
      <c r="AH215" s="334"/>
      <c r="AI215" s="334"/>
      <c r="AJ215" s="334"/>
      <c r="AK215" s="334"/>
      <c r="AL215" s="334"/>
      <c r="AM215" s="334"/>
      <c r="AN215" s="334"/>
      <c r="AO215" s="334"/>
      <c r="AP215" s="334"/>
      <c r="AQ215" s="334"/>
      <c r="AR215" s="334"/>
      <c r="AS215" s="334"/>
      <c r="AT215" s="334"/>
      <c r="AU215" s="335"/>
    </row>
    <row r="216" ht="12.75">
      <c r="A216" s="322"/>
      <c r="B216" s="336" t="s">
        <v>114</v>
      </c>
      <c r="C216" s="337"/>
      <c r="D216" s="337"/>
      <c r="E216" s="338"/>
      <c r="F216" s="339">
        <v>50</v>
      </c>
      <c r="G216" s="340"/>
      <c r="H216" s="339">
        <v>56</v>
      </c>
      <c r="I216" s="340"/>
      <c r="J216" s="339">
        <v>61</v>
      </c>
      <c r="K216" s="340"/>
      <c r="L216" s="339">
        <v>45</v>
      </c>
      <c r="M216" s="340"/>
      <c r="N216" s="339">
        <v>58</v>
      </c>
      <c r="O216" s="340"/>
      <c r="P216" s="339">
        <v>47</v>
      </c>
      <c r="Q216" s="340"/>
      <c r="R216" s="339">
        <v>43</v>
      </c>
      <c r="S216" s="340"/>
      <c r="T216" s="339">
        <v>27</v>
      </c>
      <c r="U216" s="340"/>
      <c r="V216" s="339">
        <v>28</v>
      </c>
      <c r="W216" s="340"/>
      <c r="X216" s="339">
        <v>32</v>
      </c>
      <c r="Y216" s="340"/>
      <c r="Z216" s="339"/>
      <c r="AA216" s="340"/>
      <c r="AB216" s="339"/>
      <c r="AC216" s="340"/>
      <c r="AD216" s="341"/>
      <c r="AE216" s="342"/>
      <c r="AF216" s="343"/>
      <c r="AG216" s="334"/>
      <c r="AH216" s="334"/>
      <c r="AI216" s="334"/>
      <c r="AJ216" s="334"/>
      <c r="AK216" s="334"/>
      <c r="AL216" s="334"/>
      <c r="AM216" s="334"/>
      <c r="AN216" s="334"/>
      <c r="AO216" s="334"/>
      <c r="AP216" s="334"/>
      <c r="AQ216" s="334"/>
      <c r="AR216" s="334"/>
      <c r="AS216" s="334"/>
      <c r="AT216" s="334"/>
      <c r="AU216" s="335"/>
    </row>
    <row r="217" ht="12.75">
      <c r="A217" s="322"/>
      <c r="B217" s="336" t="s">
        <v>115</v>
      </c>
      <c r="C217" s="337"/>
      <c r="D217" s="337"/>
      <c r="E217" s="338"/>
      <c r="F217" s="339">
        <v>216</v>
      </c>
      <c r="G217" s="340"/>
      <c r="H217" s="339">
        <v>91</v>
      </c>
      <c r="I217" s="340"/>
      <c r="J217" s="339">
        <v>123</v>
      </c>
      <c r="K217" s="340"/>
      <c r="L217" s="339">
        <v>50</v>
      </c>
      <c r="M217" s="340"/>
      <c r="N217" s="339">
        <v>62</v>
      </c>
      <c r="O217" s="340"/>
      <c r="P217" s="339">
        <v>95</v>
      </c>
      <c r="Q217" s="340"/>
      <c r="R217" s="339">
        <v>64</v>
      </c>
      <c r="S217" s="340"/>
      <c r="T217" s="339">
        <v>29</v>
      </c>
      <c r="U217" s="340"/>
      <c r="V217" s="339">
        <v>53</v>
      </c>
      <c r="W217" s="340"/>
      <c r="X217" s="339">
        <v>168</v>
      </c>
      <c r="Y217" s="340"/>
      <c r="Z217" s="339"/>
      <c r="AA217" s="340"/>
      <c r="AB217" s="339"/>
      <c r="AC217" s="340"/>
      <c r="AD217" s="341"/>
      <c r="AE217" s="342"/>
      <c r="AF217" s="343"/>
      <c r="AG217" s="334"/>
      <c r="AH217" s="334"/>
      <c r="AI217" s="334"/>
      <c r="AJ217" s="334"/>
      <c r="AK217" s="334"/>
      <c r="AL217" s="334"/>
      <c r="AM217" s="334"/>
      <c r="AN217" s="334"/>
      <c r="AO217" s="334"/>
      <c r="AP217" s="334"/>
      <c r="AQ217" s="334"/>
      <c r="AR217" s="334"/>
      <c r="AS217" s="334"/>
      <c r="AT217" s="334"/>
      <c r="AU217" s="335"/>
    </row>
    <row r="218" ht="12.75">
      <c r="A218" s="322"/>
      <c r="B218" s="336" t="s">
        <v>116</v>
      </c>
      <c r="C218" s="337"/>
      <c r="D218" s="337"/>
      <c r="E218" s="338"/>
      <c r="F218" s="339">
        <v>39</v>
      </c>
      <c r="G218" s="340"/>
      <c r="H218" s="339">
        <v>45</v>
      </c>
      <c r="I218" s="340"/>
      <c r="J218" s="339">
        <v>35</v>
      </c>
      <c r="K218" s="340"/>
      <c r="L218" s="339">
        <v>28</v>
      </c>
      <c r="M218" s="340"/>
      <c r="N218" s="339">
        <v>26</v>
      </c>
      <c r="O218" s="340"/>
      <c r="P218" s="339">
        <v>36</v>
      </c>
      <c r="Q218" s="340"/>
      <c r="R218" s="339">
        <v>37</v>
      </c>
      <c r="S218" s="340"/>
      <c r="T218" s="339">
        <v>61</v>
      </c>
      <c r="U218" s="340"/>
      <c r="V218" s="339">
        <v>19</v>
      </c>
      <c r="W218" s="340"/>
      <c r="X218" s="339">
        <v>18</v>
      </c>
      <c r="Y218" s="340"/>
      <c r="Z218" s="339"/>
      <c r="AA218" s="340"/>
      <c r="AB218" s="339"/>
      <c r="AC218" s="340"/>
      <c r="AD218" s="341"/>
      <c r="AE218" s="342"/>
      <c r="AF218" s="343"/>
      <c r="AG218" s="334"/>
      <c r="AH218" s="334"/>
      <c r="AI218" s="334"/>
      <c r="AJ218" s="334"/>
      <c r="AK218" s="334"/>
      <c r="AL218" s="334"/>
      <c r="AM218" s="334"/>
      <c r="AN218" s="334"/>
      <c r="AO218" s="334"/>
      <c r="AP218" s="334"/>
      <c r="AQ218" s="334"/>
      <c r="AR218" s="334"/>
      <c r="AS218" s="334"/>
      <c r="AT218" s="334"/>
      <c r="AU218" s="335"/>
    </row>
    <row r="219" ht="12.75">
      <c r="A219" s="322"/>
      <c r="B219" s="344" t="s">
        <v>117</v>
      </c>
      <c r="C219" s="345"/>
      <c r="D219" s="345"/>
      <c r="E219" s="346"/>
      <c r="F219" s="339">
        <v>31</v>
      </c>
      <c r="G219" s="340"/>
      <c r="H219" s="339">
        <v>78</v>
      </c>
      <c r="I219" s="340"/>
      <c r="J219" s="339">
        <v>77</v>
      </c>
      <c r="K219" s="340"/>
      <c r="L219" s="339">
        <v>50</v>
      </c>
      <c r="M219" s="340"/>
      <c r="N219" s="339">
        <v>63</v>
      </c>
      <c r="O219" s="340"/>
      <c r="P219" s="339">
        <v>142</v>
      </c>
      <c r="Q219" s="340"/>
      <c r="R219" s="339">
        <v>71</v>
      </c>
      <c r="S219" s="340"/>
      <c r="T219" s="339">
        <v>103</v>
      </c>
      <c r="U219" s="340"/>
      <c r="V219" s="339">
        <v>64</v>
      </c>
      <c r="W219" s="340"/>
      <c r="X219" s="339">
        <v>55</v>
      </c>
      <c r="Y219" s="340"/>
      <c r="Z219" s="339"/>
      <c r="AA219" s="340"/>
      <c r="AB219" s="339"/>
      <c r="AC219" s="340"/>
      <c r="AD219" s="341"/>
      <c r="AE219" s="342"/>
      <c r="AF219" s="343"/>
      <c r="AG219" s="334"/>
      <c r="AH219" s="334"/>
      <c r="AI219" s="334"/>
      <c r="AJ219" s="334"/>
      <c r="AK219" s="334"/>
      <c r="AL219" s="334"/>
      <c r="AM219" s="334"/>
      <c r="AN219" s="334"/>
      <c r="AO219" s="334"/>
      <c r="AP219" s="334"/>
      <c r="AQ219" s="334"/>
      <c r="AR219" s="334"/>
      <c r="AS219" s="334"/>
      <c r="AT219" s="334"/>
      <c r="AU219" s="335"/>
    </row>
    <row r="220" ht="12.75">
      <c r="A220" s="322"/>
      <c r="B220" s="336" t="s">
        <v>118</v>
      </c>
      <c r="C220" s="337"/>
      <c r="D220" s="337"/>
      <c r="E220" s="338"/>
      <c r="F220" s="339">
        <v>34</v>
      </c>
      <c r="G220" s="340"/>
      <c r="H220" s="339">
        <v>101</v>
      </c>
      <c r="I220" s="340"/>
      <c r="J220" s="339">
        <v>138</v>
      </c>
      <c r="K220" s="340"/>
      <c r="L220" s="339">
        <v>100</v>
      </c>
      <c r="M220" s="340"/>
      <c r="N220" s="339">
        <v>117</v>
      </c>
      <c r="O220" s="340"/>
      <c r="P220" s="339">
        <v>640</v>
      </c>
      <c r="Q220" s="340"/>
      <c r="R220" s="339">
        <v>151</v>
      </c>
      <c r="S220" s="340"/>
      <c r="T220" s="339">
        <v>647</v>
      </c>
      <c r="U220" s="340"/>
      <c r="V220" s="339">
        <v>128</v>
      </c>
      <c r="W220" s="340"/>
      <c r="X220" s="339">
        <v>138</v>
      </c>
      <c r="Y220" s="340"/>
      <c r="Z220" s="339"/>
      <c r="AA220" s="340"/>
      <c r="AB220" s="339"/>
      <c r="AC220" s="340"/>
      <c r="AD220" s="341"/>
      <c r="AE220" s="342"/>
      <c r="AF220" s="343"/>
      <c r="AG220" s="334"/>
      <c r="AH220" s="334"/>
      <c r="AI220" s="334"/>
      <c r="AJ220" s="334"/>
      <c r="AK220" s="334"/>
      <c r="AL220" s="334"/>
      <c r="AM220" s="334"/>
      <c r="AN220" s="334"/>
      <c r="AO220" s="334"/>
      <c r="AP220" s="334"/>
      <c r="AQ220" s="334"/>
      <c r="AR220" s="334"/>
      <c r="AS220" s="334"/>
      <c r="AT220" s="334"/>
      <c r="AU220" s="335"/>
    </row>
    <row r="221" ht="12.75">
      <c r="A221" s="322"/>
      <c r="B221" s="336" t="s">
        <v>119</v>
      </c>
      <c r="C221" s="337"/>
      <c r="D221" s="337"/>
      <c r="E221" s="338"/>
      <c r="F221" s="339">
        <v>484</v>
      </c>
      <c r="G221" s="340"/>
      <c r="H221" s="339">
        <v>545</v>
      </c>
      <c r="I221" s="340"/>
      <c r="J221" s="339">
        <v>690</v>
      </c>
      <c r="K221" s="340"/>
      <c r="L221" s="339">
        <v>631</v>
      </c>
      <c r="M221" s="340"/>
      <c r="N221" s="339">
        <v>745</v>
      </c>
      <c r="O221" s="340"/>
      <c r="P221" s="339">
        <v>71</v>
      </c>
      <c r="Q221" s="340"/>
      <c r="R221" s="339">
        <v>726</v>
      </c>
      <c r="S221" s="340"/>
      <c r="T221" s="339">
        <v>138</v>
      </c>
      <c r="U221" s="340"/>
      <c r="V221" s="339">
        <v>708</v>
      </c>
      <c r="W221" s="340"/>
      <c r="X221" s="339">
        <v>735</v>
      </c>
      <c r="Y221" s="340"/>
      <c r="Z221" s="339"/>
      <c r="AA221" s="340"/>
      <c r="AB221" s="339"/>
      <c r="AC221" s="340"/>
      <c r="AD221" s="341"/>
      <c r="AE221" s="342"/>
      <c r="AF221" s="343"/>
      <c r="AG221" s="334"/>
      <c r="AH221" s="334"/>
      <c r="AI221" s="334"/>
      <c r="AJ221" s="334"/>
      <c r="AK221" s="334"/>
      <c r="AL221" s="334"/>
      <c r="AM221" s="334"/>
      <c r="AN221" s="334"/>
      <c r="AO221" s="334"/>
      <c r="AP221" s="334"/>
      <c r="AQ221" s="334"/>
      <c r="AR221" s="334"/>
      <c r="AS221" s="334"/>
      <c r="AT221" s="334"/>
      <c r="AU221" s="335"/>
    </row>
    <row r="222" ht="12.75">
      <c r="A222" s="322"/>
      <c r="B222" s="344" t="s">
        <v>120</v>
      </c>
      <c r="C222" s="345"/>
      <c r="D222" s="345"/>
      <c r="E222" s="346"/>
      <c r="F222" s="339">
        <v>26</v>
      </c>
      <c r="G222" s="340"/>
      <c r="H222" s="339">
        <v>60</v>
      </c>
      <c r="I222" s="340"/>
      <c r="J222" s="339">
        <v>79</v>
      </c>
      <c r="K222" s="340"/>
      <c r="L222" s="339">
        <v>69</v>
      </c>
      <c r="M222" s="340"/>
      <c r="N222" s="339">
        <v>73</v>
      </c>
      <c r="O222" s="340"/>
      <c r="P222" s="339">
        <v>91</v>
      </c>
      <c r="Q222" s="340"/>
      <c r="R222" s="339">
        <v>93</v>
      </c>
      <c r="S222" s="340"/>
      <c r="T222" s="339">
        <v>72</v>
      </c>
      <c r="U222" s="340"/>
      <c r="V222" s="339">
        <v>113</v>
      </c>
      <c r="W222" s="340"/>
      <c r="X222" s="339">
        <v>220</v>
      </c>
      <c r="Y222" s="340"/>
      <c r="Z222" s="339"/>
      <c r="AA222" s="340"/>
      <c r="AB222" s="339"/>
      <c r="AC222" s="340"/>
      <c r="AD222" s="341"/>
      <c r="AE222" s="342"/>
      <c r="AF222" s="343"/>
      <c r="AG222" s="334"/>
      <c r="AH222" s="334"/>
      <c r="AI222" s="334"/>
      <c r="AJ222" s="334"/>
      <c r="AK222" s="334"/>
      <c r="AL222" s="334"/>
      <c r="AM222" s="334"/>
      <c r="AN222" s="334"/>
      <c r="AO222" s="334"/>
      <c r="AP222" s="334"/>
      <c r="AQ222" s="334"/>
      <c r="AR222" s="334"/>
      <c r="AS222" s="334"/>
      <c r="AT222" s="334"/>
      <c r="AU222" s="335"/>
    </row>
    <row r="223" ht="12.75">
      <c r="A223" s="322"/>
      <c r="B223" s="344" t="s">
        <v>121</v>
      </c>
      <c r="C223" s="345"/>
      <c r="D223" s="345"/>
      <c r="E223" s="346"/>
      <c r="F223" s="339">
        <v>52</v>
      </c>
      <c r="G223" s="340"/>
      <c r="H223" s="339">
        <v>64</v>
      </c>
      <c r="I223" s="340"/>
      <c r="J223" s="339">
        <v>69</v>
      </c>
      <c r="K223" s="340"/>
      <c r="L223" s="339">
        <v>62</v>
      </c>
      <c r="M223" s="340"/>
      <c r="N223" s="339">
        <v>73</v>
      </c>
      <c r="O223" s="340"/>
      <c r="P223" s="339">
        <v>61</v>
      </c>
      <c r="Q223" s="340"/>
      <c r="R223" s="339">
        <v>73</v>
      </c>
      <c r="S223" s="340"/>
      <c r="T223" s="339">
        <v>54</v>
      </c>
      <c r="U223" s="340"/>
      <c r="V223" s="339">
        <v>56</v>
      </c>
      <c r="W223" s="340"/>
      <c r="X223" s="339">
        <v>81</v>
      </c>
      <c r="Y223" s="340"/>
      <c r="Z223" s="339"/>
      <c r="AA223" s="340"/>
      <c r="AB223" s="339"/>
      <c r="AC223" s="340"/>
      <c r="AD223" s="341"/>
      <c r="AE223" s="342"/>
      <c r="AF223" s="343"/>
      <c r="AG223" s="334"/>
      <c r="AH223" s="334"/>
      <c r="AI223" s="334"/>
      <c r="AJ223" s="334"/>
      <c r="AK223" s="334"/>
      <c r="AL223" s="334"/>
      <c r="AM223" s="334"/>
      <c r="AN223" s="334"/>
      <c r="AO223" s="334"/>
      <c r="AP223" s="334"/>
      <c r="AQ223" s="334"/>
      <c r="AR223" s="334"/>
      <c r="AS223" s="334"/>
      <c r="AT223" s="334"/>
      <c r="AU223" s="335"/>
    </row>
    <row r="224" ht="12.75">
      <c r="A224" s="322"/>
      <c r="B224" s="344" t="s">
        <v>122</v>
      </c>
      <c r="C224" s="345"/>
      <c r="D224" s="345"/>
      <c r="E224" s="346"/>
      <c r="F224" s="339">
        <v>0</v>
      </c>
      <c r="G224" s="340"/>
      <c r="H224" s="339">
        <v>0</v>
      </c>
      <c r="I224" s="340"/>
      <c r="J224" s="339">
        <v>1</v>
      </c>
      <c r="K224" s="340"/>
      <c r="L224" s="339">
        <v>1</v>
      </c>
      <c r="M224" s="340"/>
      <c r="N224" s="339">
        <v>1</v>
      </c>
      <c r="O224" s="340"/>
      <c r="P224" s="339">
        <v>0</v>
      </c>
      <c r="Q224" s="340"/>
      <c r="R224" s="339">
        <v>0</v>
      </c>
      <c r="S224" s="340"/>
      <c r="T224" s="339">
        <v>1</v>
      </c>
      <c r="U224" s="340"/>
      <c r="V224" s="339">
        <v>1</v>
      </c>
      <c r="W224" s="340"/>
      <c r="X224" s="339">
        <v>1</v>
      </c>
      <c r="Y224" s="340"/>
      <c r="Z224" s="339"/>
      <c r="AA224" s="340"/>
      <c r="AB224" s="339"/>
      <c r="AC224" s="340"/>
      <c r="AD224" s="341"/>
      <c r="AE224" s="342"/>
      <c r="AF224" s="343"/>
      <c r="AG224" s="334"/>
      <c r="AH224" s="334"/>
      <c r="AI224" s="334"/>
      <c r="AJ224" s="334"/>
      <c r="AK224" s="334"/>
      <c r="AL224" s="334"/>
      <c r="AM224" s="334"/>
      <c r="AN224" s="334"/>
      <c r="AO224" s="334"/>
      <c r="AP224" s="334"/>
      <c r="AQ224" s="334"/>
      <c r="AR224" s="334"/>
      <c r="AS224" s="334"/>
      <c r="AT224" s="334"/>
      <c r="AU224" s="335"/>
    </row>
    <row r="225" ht="12.75">
      <c r="A225" s="322"/>
      <c r="B225" s="344" t="s">
        <v>123</v>
      </c>
      <c r="C225" s="345"/>
      <c r="D225" s="345"/>
      <c r="E225" s="346"/>
      <c r="F225" s="339">
        <v>707</v>
      </c>
      <c r="G225" s="340"/>
      <c r="H225" s="339">
        <v>977</v>
      </c>
      <c r="I225" s="340"/>
      <c r="J225" s="339">
        <v>835</v>
      </c>
      <c r="K225" s="340"/>
      <c r="L225" s="339">
        <v>826</v>
      </c>
      <c r="M225" s="340"/>
      <c r="N225" s="339">
        <v>827</v>
      </c>
      <c r="O225" s="340"/>
      <c r="P225" s="339">
        <v>707</v>
      </c>
      <c r="Q225" s="340"/>
      <c r="R225" s="339">
        <v>681</v>
      </c>
      <c r="S225" s="340"/>
      <c r="T225" s="339">
        <v>652</v>
      </c>
      <c r="U225" s="340"/>
      <c r="V225" s="339">
        <v>709</v>
      </c>
      <c r="W225" s="340"/>
      <c r="X225" s="339">
        <v>777</v>
      </c>
      <c r="Y225" s="340"/>
      <c r="Z225" s="339"/>
      <c r="AA225" s="340"/>
      <c r="AB225" s="339"/>
      <c r="AC225" s="340"/>
      <c r="AD225" s="341"/>
      <c r="AE225" s="342"/>
      <c r="AF225" s="343"/>
      <c r="AG225" s="334"/>
      <c r="AH225" s="334"/>
      <c r="AI225" s="334"/>
      <c r="AJ225" s="334"/>
      <c r="AK225" s="334"/>
      <c r="AL225" s="334"/>
      <c r="AM225" s="334"/>
      <c r="AN225" s="334"/>
      <c r="AO225" s="334"/>
      <c r="AP225" s="334"/>
      <c r="AQ225" s="334"/>
      <c r="AR225" s="334"/>
      <c r="AS225" s="334"/>
      <c r="AT225" s="334"/>
      <c r="AU225" s="335"/>
    </row>
    <row r="226" ht="12.75">
      <c r="A226" s="322"/>
      <c r="B226" s="336" t="s">
        <v>124</v>
      </c>
      <c r="C226" s="337"/>
      <c r="D226" s="337"/>
      <c r="E226" s="338"/>
      <c r="F226" s="339">
        <v>28</v>
      </c>
      <c r="G226" s="340"/>
      <c r="H226" s="339">
        <v>57</v>
      </c>
      <c r="I226" s="340"/>
      <c r="J226" s="339">
        <v>51</v>
      </c>
      <c r="K226" s="340"/>
      <c r="L226" s="339">
        <v>41</v>
      </c>
      <c r="M226" s="340"/>
      <c r="N226" s="339">
        <v>55</v>
      </c>
      <c r="O226" s="340"/>
      <c r="P226" s="339">
        <v>104</v>
      </c>
      <c r="Q226" s="340"/>
      <c r="R226" s="339">
        <v>144</v>
      </c>
      <c r="S226" s="340"/>
      <c r="T226" s="339">
        <v>70</v>
      </c>
      <c r="U226" s="340"/>
      <c r="V226" s="339">
        <v>67</v>
      </c>
      <c r="W226" s="340"/>
      <c r="X226" s="339">
        <v>46</v>
      </c>
      <c r="Y226" s="340"/>
      <c r="Z226" s="339"/>
      <c r="AA226" s="340"/>
      <c r="AB226" s="339"/>
      <c r="AC226" s="340"/>
      <c r="AD226" s="341"/>
      <c r="AE226" s="342"/>
      <c r="AF226" s="343"/>
      <c r="AG226" s="334"/>
      <c r="AH226" s="334"/>
      <c r="AI226" s="334"/>
      <c r="AJ226" s="334"/>
      <c r="AK226" s="334"/>
      <c r="AL226" s="334"/>
      <c r="AM226" s="334"/>
      <c r="AN226" s="334"/>
      <c r="AO226" s="334"/>
      <c r="AP226" s="334"/>
      <c r="AQ226" s="334"/>
      <c r="AR226" s="334"/>
      <c r="AS226" s="334"/>
      <c r="AT226" s="334"/>
      <c r="AU226" s="335"/>
    </row>
    <row r="227" ht="12.75">
      <c r="A227" s="322"/>
      <c r="B227" s="344" t="s">
        <v>125</v>
      </c>
      <c r="C227" s="345"/>
      <c r="D227" s="345"/>
      <c r="E227" s="346"/>
      <c r="F227" s="339">
        <v>94</v>
      </c>
      <c r="G227" s="340"/>
      <c r="H227" s="339">
        <v>49</v>
      </c>
      <c r="I227" s="340"/>
      <c r="J227" s="339">
        <v>105</v>
      </c>
      <c r="K227" s="340"/>
      <c r="L227" s="339">
        <v>90</v>
      </c>
      <c r="M227" s="340"/>
      <c r="N227" s="339">
        <v>116</v>
      </c>
      <c r="O227" s="340"/>
      <c r="P227" s="339">
        <v>85</v>
      </c>
      <c r="Q227" s="340"/>
      <c r="R227" s="339">
        <v>112</v>
      </c>
      <c r="S227" s="340"/>
      <c r="T227" s="339">
        <v>68</v>
      </c>
      <c r="U227" s="340"/>
      <c r="V227" s="339">
        <v>101</v>
      </c>
      <c r="W227" s="340"/>
      <c r="X227" s="339">
        <v>104</v>
      </c>
      <c r="Y227" s="340"/>
      <c r="Z227" s="339"/>
      <c r="AA227" s="340"/>
      <c r="AB227" s="339"/>
      <c r="AC227" s="340"/>
      <c r="AD227" s="341"/>
      <c r="AE227" s="342"/>
      <c r="AF227" s="343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335"/>
    </row>
    <row r="228" ht="12.75">
      <c r="A228" s="322"/>
      <c r="B228" s="347" t="s">
        <v>33</v>
      </c>
      <c r="C228" s="348"/>
      <c r="D228" s="348"/>
      <c r="E228" s="349"/>
      <c r="F228" s="350">
        <f>SUM(F207:G227)</f>
        <v>2631</v>
      </c>
      <c r="G228" s="351"/>
      <c r="H228" s="350">
        <f>SUM(H207:I227)</f>
        <v>3977</v>
      </c>
      <c r="I228" s="351"/>
      <c r="J228" s="350">
        <f>SUM(J207:K227)</f>
        <v>3962</v>
      </c>
      <c r="K228" s="351"/>
      <c r="L228" s="350">
        <f>SUM(L207:M227)</f>
        <v>3224</v>
      </c>
      <c r="M228" s="351"/>
      <c r="N228" s="350">
        <f>SUM(N207:O227)</f>
        <v>3545</v>
      </c>
      <c r="O228" s="351"/>
      <c r="P228" s="350">
        <f>SUM(P207:Q227)</f>
        <v>3261</v>
      </c>
      <c r="Q228" s="351"/>
      <c r="R228" s="350">
        <f>SUM(R207:S227)</f>
        <v>4021</v>
      </c>
      <c r="S228" s="351"/>
      <c r="T228" s="350">
        <f>SUM(T207:U227)</f>
        <v>3182</v>
      </c>
      <c r="U228" s="351"/>
      <c r="V228" s="350">
        <f>SUM(V207:W227)</f>
        <v>3819</v>
      </c>
      <c r="W228" s="351"/>
      <c r="X228" s="350">
        <f>SUM(X207:Y227)</f>
        <v>4005</v>
      </c>
      <c r="Y228" s="351"/>
      <c r="Z228" s="350">
        <f>SUM(Z207:AA227)</f>
        <v>0</v>
      </c>
      <c r="AA228" s="351"/>
      <c r="AB228" s="350">
        <f>SUM(AB207:AC227)</f>
        <v>0</v>
      </c>
      <c r="AC228" s="351"/>
      <c r="AD228" s="352"/>
      <c r="AE228" s="353"/>
      <c r="AF228" s="354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</row>
    <row r="229" ht="12.75">
      <c r="A229" s="1"/>
      <c r="B229" s="355"/>
      <c r="C229" s="355"/>
      <c r="D229" s="355"/>
      <c r="E229" s="355"/>
      <c r="F229" s="356"/>
      <c r="G229" s="356"/>
      <c r="H229" s="357"/>
      <c r="I229" s="357"/>
      <c r="J229" s="334"/>
      <c r="K229" s="334"/>
      <c r="L229" s="334"/>
      <c r="M229" s="334"/>
      <c r="N229" s="334"/>
      <c r="O229" s="334"/>
      <c r="P229" s="334"/>
      <c r="Q229" s="334"/>
      <c r="R229" s="334"/>
      <c r="S229" s="334"/>
      <c r="T229" s="334"/>
      <c r="U229" s="334"/>
      <c r="V229" s="334"/>
      <c r="W229" s="334"/>
      <c r="X229" s="334"/>
      <c r="Y229" s="334"/>
      <c r="Z229" s="334"/>
      <c r="AA229" s="334"/>
      <c r="AB229" s="334"/>
      <c r="AC229" s="334"/>
      <c r="AD229" s="358"/>
      <c r="AE229" s="359"/>
      <c r="AF229" s="358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</row>
    <row r="230" ht="12.75">
      <c r="A230" s="360"/>
      <c r="B230" s="361" t="s">
        <v>126</v>
      </c>
      <c r="C230" s="362"/>
      <c r="D230" s="362"/>
      <c r="E230" s="362"/>
      <c r="F230" s="362"/>
      <c r="G230" s="362"/>
      <c r="H230" s="363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1"/>
      <c r="AE230" s="64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</row>
    <row r="231" ht="12.75">
      <c r="A231" s="1"/>
      <c r="B231" s="364"/>
      <c r="C231" s="364"/>
      <c r="D231" s="364"/>
      <c r="E231" s="364"/>
      <c r="F231" s="364"/>
      <c r="G231" s="364"/>
      <c r="H231" s="364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1"/>
      <c r="AE231" s="64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</row>
    <row r="232" ht="12.75">
      <c r="A232" s="360"/>
      <c r="B232" s="365" t="s">
        <v>103</v>
      </c>
      <c r="C232" s="366"/>
      <c r="D232" s="366"/>
      <c r="E232" s="367"/>
      <c r="F232" s="368" t="s">
        <v>81</v>
      </c>
      <c r="G232" s="369"/>
      <c r="H232" s="370"/>
      <c r="I232" s="6"/>
      <c r="J232" s="6"/>
      <c r="K232" s="6"/>
      <c r="L232" s="6"/>
      <c r="M232" s="6"/>
      <c r="N232" s="6"/>
      <c r="O232" s="371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335"/>
      <c r="AE232" s="372"/>
      <c r="AF232" s="335"/>
      <c r="AG232" s="335"/>
      <c r="AH232" s="335"/>
      <c r="AI232" s="335"/>
      <c r="AJ232" s="335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</row>
    <row r="233" ht="12.75">
      <c r="A233" s="360"/>
      <c r="B233" s="373" t="s">
        <v>105</v>
      </c>
      <c r="C233" s="374"/>
      <c r="D233" s="374"/>
      <c r="E233" s="375"/>
      <c r="F233" s="376">
        <f>SUM(F207:AC207)</f>
        <v>175</v>
      </c>
      <c r="G233" s="377"/>
      <c r="H233" s="378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1"/>
      <c r="AE233" s="64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</row>
    <row r="234" ht="12.75">
      <c r="A234" s="360"/>
      <c r="B234" s="379" t="str">
        <f>+B208</f>
        <v xml:space="preserve">ARCHIVO, CORRESPONDENCIA Y HOJAS DE VIDA</v>
      </c>
      <c r="C234" s="380"/>
      <c r="D234" s="380"/>
      <c r="E234" s="381"/>
      <c r="F234" s="376">
        <f>SUM(F208:AC208)</f>
        <v>2999</v>
      </c>
      <c r="G234" s="377"/>
      <c r="H234" s="378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1"/>
      <c r="AE234" s="64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</row>
    <row r="235" ht="12.75">
      <c r="A235" s="360"/>
      <c r="B235" s="373" t="s">
        <v>107</v>
      </c>
      <c r="C235" s="374"/>
      <c r="D235" s="374"/>
      <c r="E235" s="375"/>
      <c r="F235" s="376">
        <f>SUM(F209:AC209)</f>
        <v>4343</v>
      </c>
      <c r="G235" s="377"/>
      <c r="H235" s="378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1"/>
      <c r="AE235" s="64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</row>
    <row r="236" ht="12.75">
      <c r="A236" s="360"/>
      <c r="B236" s="373" t="s">
        <v>108</v>
      </c>
      <c r="C236" s="374"/>
      <c r="D236" s="374"/>
      <c r="E236" s="375"/>
      <c r="F236" s="376">
        <f>SUM(F210:AC210)</f>
        <v>1402</v>
      </c>
      <c r="G236" s="377"/>
      <c r="H236" s="378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1"/>
      <c r="AE236" s="64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</row>
    <row r="237" ht="12.75">
      <c r="A237" s="360"/>
      <c r="B237" s="382" t="s">
        <v>109</v>
      </c>
      <c r="C237" s="383"/>
      <c r="D237" s="383"/>
      <c r="E237" s="384"/>
      <c r="F237" s="376">
        <f>SUM(F211:AC211)</f>
        <v>2274</v>
      </c>
      <c r="G237" s="377"/>
      <c r="H237" s="378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1"/>
      <c r="AE237" s="64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</row>
    <row r="238" ht="12.75">
      <c r="A238" s="360"/>
      <c r="B238" s="382" t="s">
        <v>110</v>
      </c>
      <c r="C238" s="383"/>
      <c r="D238" s="383"/>
      <c r="E238" s="384"/>
      <c r="F238" s="376">
        <f>SUM(F212:AC212)</f>
        <v>20</v>
      </c>
      <c r="G238" s="377"/>
      <c r="H238" s="378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1"/>
      <c r="AE238" s="64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</row>
    <row r="239" ht="12.75">
      <c r="A239" s="360"/>
      <c r="B239" s="382" t="str">
        <f>+B213</f>
        <v xml:space="preserve">PLANEACION Y COBERTURA</v>
      </c>
      <c r="C239" s="383"/>
      <c r="D239" s="383"/>
      <c r="E239" s="384"/>
      <c r="F239" s="376">
        <f>SUM(F213:AC213)</f>
        <v>1046</v>
      </c>
      <c r="G239" s="377"/>
      <c r="H239" s="378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1"/>
      <c r="AE239" s="64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</row>
    <row r="240" ht="12.75">
      <c r="A240" s="360"/>
      <c r="B240" s="382" t="s">
        <v>112</v>
      </c>
      <c r="C240" s="383"/>
      <c r="D240" s="383"/>
      <c r="E240" s="384"/>
      <c r="F240" s="376">
        <f>SUM(F214:AC214)</f>
        <v>1427</v>
      </c>
      <c r="G240" s="377"/>
      <c r="H240" s="378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1"/>
      <c r="AE240" s="64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</row>
    <row r="241" ht="12.75">
      <c r="A241" s="360"/>
      <c r="B241" s="385" t="s">
        <v>113</v>
      </c>
      <c r="C241" s="386"/>
      <c r="D241" s="386"/>
      <c r="E241" s="387"/>
      <c r="F241" s="376">
        <f>SUM(F215:AC215)</f>
        <v>966</v>
      </c>
      <c r="G241" s="377"/>
      <c r="H241" s="378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1"/>
      <c r="AE241" s="64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</row>
    <row r="242" ht="12.75">
      <c r="A242" s="360"/>
      <c r="B242" s="373" t="s">
        <v>114</v>
      </c>
      <c r="C242" s="374"/>
      <c r="D242" s="374"/>
      <c r="E242" s="375"/>
      <c r="F242" s="376">
        <f>SUM(F216:AC216)</f>
        <v>447</v>
      </c>
      <c r="G242" s="377"/>
      <c r="H242" s="378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1"/>
      <c r="AE242" s="64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</row>
    <row r="243" ht="12.75">
      <c r="A243" s="360"/>
      <c r="B243" s="373" t="s">
        <v>115</v>
      </c>
      <c r="C243" s="374"/>
      <c r="D243" s="374"/>
      <c r="E243" s="375"/>
      <c r="F243" s="376">
        <f>SUM(F217:AC217)</f>
        <v>951</v>
      </c>
      <c r="G243" s="377"/>
      <c r="H243" s="378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1"/>
      <c r="AE243" s="64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</row>
    <row r="244" ht="12.75">
      <c r="A244" s="360"/>
      <c r="B244" s="373" t="s">
        <v>116</v>
      </c>
      <c r="C244" s="374"/>
      <c r="D244" s="374"/>
      <c r="E244" s="375"/>
      <c r="F244" s="376">
        <f>SUM(F218:AC218)</f>
        <v>344</v>
      </c>
      <c r="G244" s="377"/>
      <c r="H244" s="378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1"/>
      <c r="AE244" s="64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</row>
    <row r="245" ht="12.75">
      <c r="A245" s="360"/>
      <c r="B245" s="382" t="s">
        <v>117</v>
      </c>
      <c r="C245" s="383"/>
      <c r="D245" s="383"/>
      <c r="E245" s="384"/>
      <c r="F245" s="376">
        <f>SUM(F219:AC219)</f>
        <v>734</v>
      </c>
      <c r="G245" s="377"/>
      <c r="H245" s="378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1"/>
      <c r="AE245" s="64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</row>
    <row r="246" ht="12.75">
      <c r="A246" s="360"/>
      <c r="B246" s="373" t="s">
        <v>118</v>
      </c>
      <c r="C246" s="374"/>
      <c r="D246" s="374"/>
      <c r="E246" s="375"/>
      <c r="F246" s="376">
        <f>SUM(F220:AC220)</f>
        <v>2194</v>
      </c>
      <c r="G246" s="377"/>
      <c r="H246" s="378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1"/>
      <c r="AE246" s="64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</row>
    <row r="247" ht="12.75">
      <c r="A247" s="360"/>
      <c r="B247" s="373" t="s">
        <v>119</v>
      </c>
      <c r="C247" s="374"/>
      <c r="D247" s="374"/>
      <c r="E247" s="375"/>
      <c r="F247" s="376">
        <f>SUM(F221:AC221)</f>
        <v>5473</v>
      </c>
      <c r="G247" s="377"/>
      <c r="H247" s="378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1"/>
      <c r="AE247" s="64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</row>
    <row r="248" ht="12.75">
      <c r="A248" s="360"/>
      <c r="B248" s="382" t="s">
        <v>120</v>
      </c>
      <c r="C248" s="383"/>
      <c r="D248" s="383"/>
      <c r="E248" s="384"/>
      <c r="F248" s="376">
        <f>SUM(F222:AC222)</f>
        <v>896</v>
      </c>
      <c r="G248" s="377"/>
      <c r="H248" s="378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1"/>
      <c r="AE248" s="64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</row>
    <row r="249" ht="12.75">
      <c r="A249" s="360"/>
      <c r="B249" s="382" t="s">
        <v>121</v>
      </c>
      <c r="C249" s="383"/>
      <c r="D249" s="383"/>
      <c r="E249" s="384"/>
      <c r="F249" s="376">
        <f>SUM(F223:AC223)</f>
        <v>645</v>
      </c>
      <c r="G249" s="377"/>
      <c r="H249" s="378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1"/>
      <c r="AE249" s="64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</row>
    <row r="250" ht="12.75">
      <c r="A250" s="360"/>
      <c r="B250" s="382" t="s">
        <v>122</v>
      </c>
      <c r="C250" s="383"/>
      <c r="D250" s="383"/>
      <c r="E250" s="384"/>
      <c r="F250" s="376">
        <f>SUM(F224:AC224)</f>
        <v>6</v>
      </c>
      <c r="G250" s="377"/>
      <c r="H250" s="378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1"/>
      <c r="AE250" s="64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</row>
    <row r="251" ht="12.75">
      <c r="A251" s="360"/>
      <c r="B251" s="382" t="s">
        <v>123</v>
      </c>
      <c r="C251" s="383"/>
      <c r="D251" s="383"/>
      <c r="E251" s="384"/>
      <c r="F251" s="376">
        <f>SUM(F225:AC225)</f>
        <v>7698</v>
      </c>
      <c r="G251" s="377"/>
      <c r="H251" s="378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1"/>
      <c r="AE251" s="64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</row>
    <row r="252" ht="12.75">
      <c r="A252" s="360"/>
      <c r="B252" s="373" t="s">
        <v>124</v>
      </c>
      <c r="C252" s="374"/>
      <c r="D252" s="374"/>
      <c r="E252" s="375"/>
      <c r="F252" s="376">
        <f>SUM(F226:AC226)</f>
        <v>663</v>
      </c>
      <c r="G252" s="377"/>
      <c r="H252" s="378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1"/>
      <c r="AE252" s="64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</row>
    <row r="253" ht="12.75">
      <c r="A253" s="360"/>
      <c r="B253" s="382" t="s">
        <v>125</v>
      </c>
      <c r="C253" s="383"/>
      <c r="D253" s="383"/>
      <c r="E253" s="384"/>
      <c r="F253" s="376">
        <f>SUM(F227:AC227)</f>
        <v>924</v>
      </c>
      <c r="G253" s="377"/>
      <c r="H253" s="378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1"/>
      <c r="AE253" s="64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</row>
    <row r="254" ht="12.75">
      <c r="A254" s="360"/>
      <c r="B254" s="388" t="s">
        <v>33</v>
      </c>
      <c r="C254" s="389"/>
      <c r="D254" s="389"/>
      <c r="E254" s="390"/>
      <c r="F254" s="391">
        <f>SUM(F233:H253)</f>
        <v>35627</v>
      </c>
      <c r="G254" s="392"/>
      <c r="H254" s="393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1"/>
      <c r="AE254" s="64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</row>
    <row r="255" ht="12.75">
      <c r="A255" s="1"/>
      <c r="B255" s="394"/>
      <c r="C255" s="394"/>
      <c r="D255" s="394"/>
      <c r="E255" s="394"/>
      <c r="F255" s="395"/>
      <c r="G255" s="395"/>
      <c r="H255" s="396"/>
      <c r="I255" s="397"/>
      <c r="J255" s="397"/>
      <c r="K255" s="397"/>
      <c r="L255" s="397"/>
      <c r="M255" s="397"/>
      <c r="N255" s="397"/>
      <c r="O255" s="397"/>
      <c r="P255" s="397"/>
      <c r="Q255" s="397"/>
      <c r="R255" s="397"/>
      <c r="S255" s="397"/>
      <c r="T255" s="397"/>
      <c r="U255" s="397"/>
      <c r="V255" s="397"/>
      <c r="W255" s="397"/>
      <c r="X255" s="397"/>
      <c r="Y255" s="397"/>
      <c r="Z255" s="397"/>
      <c r="AA255" s="397"/>
      <c r="AB255" s="397"/>
      <c r="AC255" s="397"/>
      <c r="AD255" s="1"/>
      <c r="AE255" s="64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</row>
    <row r="256" ht="12.75">
      <c r="A256" s="398"/>
      <c r="B256" s="399" t="s">
        <v>127</v>
      </c>
      <c r="C256" s="400"/>
      <c r="D256" s="400"/>
      <c r="E256" s="400"/>
      <c r="F256" s="400"/>
      <c r="G256" s="400"/>
      <c r="H256" s="400"/>
      <c r="I256" s="400"/>
      <c r="J256" s="400"/>
      <c r="K256" s="400"/>
      <c r="L256" s="400"/>
      <c r="M256" s="400"/>
      <c r="N256" s="400"/>
      <c r="O256" s="400"/>
      <c r="P256" s="400"/>
      <c r="Q256" s="400"/>
      <c r="R256" s="400"/>
      <c r="S256" s="400"/>
      <c r="T256" s="400"/>
      <c r="U256" s="400"/>
      <c r="V256" s="400"/>
      <c r="W256" s="400"/>
      <c r="X256" s="400"/>
      <c r="Y256" s="400"/>
      <c r="Z256" s="400"/>
      <c r="AA256" s="400"/>
      <c r="AB256" s="400"/>
      <c r="AC256" s="401"/>
      <c r="AD256" s="1"/>
      <c r="AE256" s="64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</row>
    <row r="257" ht="12.75">
      <c r="A257" s="1"/>
      <c r="B257" s="402"/>
      <c r="C257" s="403"/>
      <c r="D257" s="403"/>
      <c r="E257" s="403"/>
      <c r="F257" s="403"/>
      <c r="G257" s="403"/>
      <c r="H257" s="403"/>
      <c r="I257" s="403"/>
      <c r="J257" s="403"/>
      <c r="K257" s="403"/>
      <c r="L257" s="403"/>
      <c r="M257" s="403"/>
      <c r="N257" s="403"/>
      <c r="O257" s="403"/>
      <c r="P257" s="403"/>
      <c r="Q257" s="403"/>
      <c r="R257" s="403"/>
      <c r="S257" s="403"/>
      <c r="T257" s="403"/>
      <c r="U257" s="403"/>
      <c r="V257" s="403"/>
      <c r="W257" s="403"/>
      <c r="X257" s="403"/>
      <c r="Y257" s="403"/>
      <c r="Z257" s="403"/>
      <c r="AA257" s="403"/>
      <c r="AB257" s="403"/>
      <c r="AC257" s="404"/>
      <c r="AD257" s="1"/>
      <c r="AE257" s="64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</row>
    <row r="258" ht="12.75">
      <c r="A258" s="398"/>
      <c r="B258" s="307" t="s">
        <v>103</v>
      </c>
      <c r="C258" s="405"/>
      <c r="D258" s="405"/>
      <c r="E258" s="308"/>
      <c r="F258" s="406" t="s">
        <v>25</v>
      </c>
      <c r="G258" s="407"/>
      <c r="H258" s="406" t="s">
        <v>26</v>
      </c>
      <c r="I258" s="408"/>
      <c r="J258" s="409" t="s">
        <v>27</v>
      </c>
      <c r="K258" s="408"/>
      <c r="L258" s="409" t="s">
        <v>28</v>
      </c>
      <c r="M258" s="408"/>
      <c r="N258" s="409" t="s">
        <v>29</v>
      </c>
      <c r="O258" s="408"/>
      <c r="P258" s="409" t="s">
        <v>30</v>
      </c>
      <c r="Q258" s="408"/>
      <c r="R258" s="409" t="s">
        <v>37</v>
      </c>
      <c r="S258" s="408"/>
      <c r="T258" s="409" t="s">
        <v>38</v>
      </c>
      <c r="U258" s="408"/>
      <c r="V258" s="409" t="s">
        <v>91</v>
      </c>
      <c r="W258" s="408"/>
      <c r="X258" s="409" t="s">
        <v>40</v>
      </c>
      <c r="Y258" s="408"/>
      <c r="Z258" s="409" t="s">
        <v>92</v>
      </c>
      <c r="AA258" s="408"/>
      <c r="AB258" s="409" t="s">
        <v>93</v>
      </c>
      <c r="AC258" s="407"/>
      <c r="AD258" s="64"/>
      <c r="AE258" s="64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</row>
    <row r="259" ht="12.75">
      <c r="A259" s="398"/>
      <c r="B259" s="410" t="s">
        <v>105</v>
      </c>
      <c r="C259" s="411"/>
      <c r="D259" s="411"/>
      <c r="E259" s="412"/>
      <c r="F259" s="413">
        <v>0.69440000000000002</v>
      </c>
      <c r="G259" s="414"/>
      <c r="H259" s="415">
        <v>0.32000000000000001</v>
      </c>
      <c r="I259" s="416"/>
      <c r="J259" s="415">
        <v>1</v>
      </c>
      <c r="K259" s="416"/>
      <c r="L259" s="415">
        <v>1</v>
      </c>
      <c r="M259" s="416"/>
      <c r="N259" s="415">
        <v>1</v>
      </c>
      <c r="O259" s="416"/>
      <c r="P259" s="415">
        <v>1</v>
      </c>
      <c r="Q259" s="416"/>
      <c r="R259" s="415">
        <v>1</v>
      </c>
      <c r="S259" s="416"/>
      <c r="T259" s="415">
        <v>1</v>
      </c>
      <c r="U259" s="416"/>
      <c r="V259" s="415">
        <v>1</v>
      </c>
      <c r="W259" s="416"/>
      <c r="X259" s="415">
        <v>1</v>
      </c>
      <c r="Y259" s="416"/>
      <c r="Z259" s="415"/>
      <c r="AA259" s="416"/>
      <c r="AB259" s="415"/>
      <c r="AC259" s="417"/>
      <c r="AD259" s="418"/>
      <c r="AE259" s="418"/>
      <c r="AF259" s="419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</row>
    <row r="260" ht="12.75">
      <c r="A260" s="398"/>
      <c r="B260" s="420" t="s">
        <v>128</v>
      </c>
      <c r="C260" s="374"/>
      <c r="D260" s="374"/>
      <c r="E260" s="421"/>
      <c r="F260" s="422">
        <v>1</v>
      </c>
      <c r="G260" s="423"/>
      <c r="H260" s="424">
        <v>0.99750000000000005</v>
      </c>
      <c r="I260" s="425"/>
      <c r="J260" s="424">
        <v>0.99540000000000006</v>
      </c>
      <c r="K260" s="425"/>
      <c r="L260" s="424">
        <v>0.94550000000000001</v>
      </c>
      <c r="M260" s="425"/>
      <c r="N260" s="424">
        <v>0.99430000000000007</v>
      </c>
      <c r="O260" s="425"/>
      <c r="P260" s="424">
        <v>0.99470000000000003</v>
      </c>
      <c r="Q260" s="425"/>
      <c r="R260" s="424">
        <v>1</v>
      </c>
      <c r="S260" s="425"/>
      <c r="T260" s="424">
        <v>0.99760000000000004</v>
      </c>
      <c r="U260" s="425"/>
      <c r="V260" s="424">
        <v>1</v>
      </c>
      <c r="W260" s="425"/>
      <c r="X260" s="424">
        <v>1</v>
      </c>
      <c r="Y260" s="425"/>
      <c r="Z260" s="424"/>
      <c r="AA260" s="425"/>
      <c r="AB260" s="424"/>
      <c r="AC260" s="426"/>
      <c r="AD260" s="418"/>
      <c r="AE260" s="418"/>
      <c r="AF260" s="419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</row>
    <row r="261" ht="12.75">
      <c r="A261" s="398"/>
      <c r="B261" s="420" t="s">
        <v>107</v>
      </c>
      <c r="C261" s="374"/>
      <c r="D261" s="374"/>
      <c r="E261" s="421"/>
      <c r="F261" s="422">
        <v>0.9536</v>
      </c>
      <c r="G261" s="423"/>
      <c r="H261" s="424">
        <v>0.92090000000000005</v>
      </c>
      <c r="I261" s="425"/>
      <c r="J261" s="424">
        <v>0.94689999999999996</v>
      </c>
      <c r="K261" s="425"/>
      <c r="L261" s="424">
        <v>0.91480000000000006</v>
      </c>
      <c r="M261" s="425"/>
      <c r="N261" s="424">
        <v>0.94620000000000004</v>
      </c>
      <c r="O261" s="425"/>
      <c r="P261" s="424">
        <v>0.89159999999999995</v>
      </c>
      <c r="Q261" s="425"/>
      <c r="R261" s="424">
        <v>0.9415</v>
      </c>
      <c r="S261" s="425"/>
      <c r="T261" s="424">
        <v>0.94680000000000009</v>
      </c>
      <c r="U261" s="425"/>
      <c r="V261" s="424">
        <v>0.93469999999999998</v>
      </c>
      <c r="W261" s="425"/>
      <c r="X261" s="424">
        <v>0.95499999999999996</v>
      </c>
      <c r="Y261" s="425"/>
      <c r="Z261" s="424"/>
      <c r="AA261" s="425"/>
      <c r="AB261" s="424"/>
      <c r="AC261" s="426"/>
      <c r="AD261" s="418"/>
      <c r="AE261" s="418"/>
      <c r="AF261" s="419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</row>
    <row r="262" ht="12.75">
      <c r="A262" s="398"/>
      <c r="B262" s="420" t="s">
        <v>108</v>
      </c>
      <c r="C262" s="374"/>
      <c r="D262" s="374"/>
      <c r="E262" s="421"/>
      <c r="F262" s="422">
        <v>1</v>
      </c>
      <c r="G262" s="423"/>
      <c r="H262" s="424">
        <v>1</v>
      </c>
      <c r="I262" s="425"/>
      <c r="J262" s="424">
        <v>1</v>
      </c>
      <c r="K262" s="425"/>
      <c r="L262" s="424">
        <v>1</v>
      </c>
      <c r="M262" s="425"/>
      <c r="N262" s="424">
        <v>1</v>
      </c>
      <c r="O262" s="425"/>
      <c r="P262" s="424">
        <v>1</v>
      </c>
      <c r="Q262" s="425"/>
      <c r="R262" s="424">
        <v>0.96439999999999992</v>
      </c>
      <c r="S262" s="425"/>
      <c r="T262" s="424">
        <v>1</v>
      </c>
      <c r="U262" s="425"/>
      <c r="V262" s="424">
        <v>1</v>
      </c>
      <c r="W262" s="425"/>
      <c r="X262" s="424">
        <v>1</v>
      </c>
      <c r="Y262" s="425"/>
      <c r="Z262" s="424"/>
      <c r="AA262" s="425"/>
      <c r="AB262" s="424"/>
      <c r="AC262" s="426"/>
      <c r="AD262" s="418"/>
      <c r="AE262" s="418"/>
      <c r="AF262" s="419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</row>
    <row r="263" ht="12.75">
      <c r="A263" s="398"/>
      <c r="B263" s="420" t="s">
        <v>109</v>
      </c>
      <c r="C263" s="374"/>
      <c r="D263" s="374"/>
      <c r="E263" s="421"/>
      <c r="F263" s="422">
        <v>1</v>
      </c>
      <c r="G263" s="423"/>
      <c r="H263" s="424">
        <v>0.98309999999999997</v>
      </c>
      <c r="I263" s="425"/>
      <c r="J263" s="424">
        <v>0.99719999999999998</v>
      </c>
      <c r="K263" s="425"/>
      <c r="L263" s="424">
        <v>0.99659999999999993</v>
      </c>
      <c r="M263" s="425"/>
      <c r="N263" s="424">
        <v>0.98849999999999993</v>
      </c>
      <c r="O263" s="425"/>
      <c r="P263" s="424">
        <v>0.98470000000000002</v>
      </c>
      <c r="Q263" s="425"/>
      <c r="R263" s="424">
        <v>1</v>
      </c>
      <c r="S263" s="425"/>
      <c r="T263" s="424">
        <v>0.96389999999999998</v>
      </c>
      <c r="U263" s="425"/>
      <c r="V263" s="424">
        <v>0.99430000000000007</v>
      </c>
      <c r="W263" s="425"/>
      <c r="X263" s="424">
        <v>0.98970000000000002</v>
      </c>
      <c r="Y263" s="425"/>
      <c r="Z263" s="424"/>
      <c r="AA263" s="425"/>
      <c r="AB263" s="424"/>
      <c r="AC263" s="426"/>
      <c r="AD263" s="418"/>
      <c r="AE263" s="418"/>
      <c r="AF263" s="419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</row>
    <row r="264" ht="12.75">
      <c r="A264" s="398"/>
      <c r="B264" s="420" t="str">
        <f>+B213</f>
        <v xml:space="preserve">PLANEACION Y COBERTURA</v>
      </c>
      <c r="C264" s="374"/>
      <c r="D264" s="374"/>
      <c r="E264" s="421"/>
      <c r="F264" s="422">
        <v>0.90200000000000002</v>
      </c>
      <c r="G264" s="423"/>
      <c r="H264" s="424">
        <v>1</v>
      </c>
      <c r="I264" s="425"/>
      <c r="J264" s="424">
        <v>0.90670000000000006</v>
      </c>
      <c r="K264" s="425"/>
      <c r="L264" s="424">
        <v>0.878</v>
      </c>
      <c r="M264" s="425"/>
      <c r="N264" s="424">
        <v>1</v>
      </c>
      <c r="O264" s="425"/>
      <c r="P264" s="424">
        <v>0.85709999999999997</v>
      </c>
      <c r="Q264" s="425"/>
      <c r="R264" s="424">
        <v>0.97370000000000001</v>
      </c>
      <c r="S264" s="425"/>
      <c r="T264" s="424">
        <v>0.80559999999999998</v>
      </c>
      <c r="U264" s="425"/>
      <c r="V264" s="424">
        <v>0.95099999999999996</v>
      </c>
      <c r="W264" s="425"/>
      <c r="X264" s="427">
        <v>0.93569999999999998</v>
      </c>
      <c r="Y264" s="425"/>
      <c r="Z264" s="424"/>
      <c r="AA264" s="425"/>
      <c r="AB264" s="424"/>
      <c r="AC264" s="426"/>
      <c r="AD264" s="418"/>
      <c r="AE264" s="418"/>
      <c r="AF264" s="419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</row>
    <row r="265" ht="12.75">
      <c r="A265" s="398"/>
      <c r="B265" s="420" t="s">
        <v>110</v>
      </c>
      <c r="C265" s="374"/>
      <c r="D265" s="374"/>
      <c r="E265" s="421"/>
      <c r="F265" s="422">
        <v>0</v>
      </c>
      <c r="G265" s="423"/>
      <c r="H265" s="424">
        <v>1</v>
      </c>
      <c r="I265" s="425"/>
      <c r="J265" s="424">
        <v>1</v>
      </c>
      <c r="K265" s="425"/>
      <c r="L265" s="424">
        <v>1</v>
      </c>
      <c r="M265" s="425"/>
      <c r="N265" s="424">
        <v>0.96810000000000007</v>
      </c>
      <c r="O265" s="425"/>
      <c r="P265" s="424">
        <v>1</v>
      </c>
      <c r="Q265" s="425"/>
      <c r="R265" s="424">
        <v>0</v>
      </c>
      <c r="S265" s="425"/>
      <c r="T265" s="424">
        <v>0</v>
      </c>
      <c r="U265" s="425"/>
      <c r="V265" s="424">
        <v>0</v>
      </c>
      <c r="W265" s="425"/>
      <c r="X265" s="424">
        <v>1</v>
      </c>
      <c r="Y265" s="425"/>
      <c r="Z265" s="424"/>
      <c r="AA265" s="425"/>
      <c r="AB265" s="424"/>
      <c r="AC265" s="426"/>
      <c r="AD265" s="418"/>
      <c r="AE265" s="418"/>
      <c r="AF265" s="419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</row>
    <row r="266" ht="12.75">
      <c r="A266" s="398"/>
      <c r="B266" s="420" t="s">
        <v>112</v>
      </c>
      <c r="C266" s="374"/>
      <c r="D266" s="374"/>
      <c r="E266" s="421"/>
      <c r="F266" s="422">
        <v>1</v>
      </c>
      <c r="G266" s="423"/>
      <c r="H266" s="424">
        <v>1</v>
      </c>
      <c r="I266" s="425"/>
      <c r="J266" s="424">
        <v>1</v>
      </c>
      <c r="K266" s="425"/>
      <c r="L266" s="424">
        <v>1</v>
      </c>
      <c r="M266" s="425"/>
      <c r="N266" s="424">
        <v>1</v>
      </c>
      <c r="O266" s="425"/>
      <c r="P266" s="424">
        <v>1</v>
      </c>
      <c r="Q266" s="425"/>
      <c r="R266" s="424">
        <v>1</v>
      </c>
      <c r="S266" s="425"/>
      <c r="T266" s="424">
        <v>1</v>
      </c>
      <c r="U266" s="425"/>
      <c r="V266" s="424">
        <v>1</v>
      </c>
      <c r="W266" s="425"/>
      <c r="X266" s="424">
        <v>1</v>
      </c>
      <c r="Y266" s="425"/>
      <c r="Z266" s="424"/>
      <c r="AA266" s="425"/>
      <c r="AB266" s="424"/>
      <c r="AC266" s="426"/>
      <c r="AD266" s="418"/>
      <c r="AE266" s="418"/>
      <c r="AF266" s="419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</row>
    <row r="267" ht="12.75">
      <c r="A267" s="398"/>
      <c r="B267" s="420" t="s">
        <v>113</v>
      </c>
      <c r="C267" s="374"/>
      <c r="D267" s="374"/>
      <c r="E267" s="421"/>
      <c r="F267" s="422">
        <v>1</v>
      </c>
      <c r="G267" s="423"/>
      <c r="H267" s="424">
        <v>0.99549999999999994</v>
      </c>
      <c r="I267" s="425"/>
      <c r="J267" s="424">
        <v>1</v>
      </c>
      <c r="K267" s="425"/>
      <c r="L267" s="424">
        <v>1</v>
      </c>
      <c r="M267" s="425"/>
      <c r="N267" s="424">
        <v>1</v>
      </c>
      <c r="O267" s="425"/>
      <c r="P267" s="424">
        <v>0.71479999999999999</v>
      </c>
      <c r="Q267" s="425"/>
      <c r="R267" s="424">
        <v>0.96550000000000002</v>
      </c>
      <c r="S267" s="425"/>
      <c r="T267" s="424">
        <v>0.75760000000000005</v>
      </c>
      <c r="U267" s="425"/>
      <c r="V267" s="424">
        <v>0.99150000000000005</v>
      </c>
      <c r="W267" s="425"/>
      <c r="X267" s="424">
        <v>0.9577</v>
      </c>
      <c r="Y267" s="425"/>
      <c r="Z267" s="424"/>
      <c r="AA267" s="425"/>
      <c r="AB267" s="424"/>
      <c r="AC267" s="426"/>
      <c r="AD267" s="418"/>
      <c r="AE267" s="418"/>
      <c r="AF267" s="419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</row>
    <row r="268" ht="12.75">
      <c r="A268" s="398"/>
      <c r="B268" s="420" t="s">
        <v>114</v>
      </c>
      <c r="C268" s="374"/>
      <c r="D268" s="374"/>
      <c r="E268" s="421"/>
      <c r="F268" s="422">
        <v>0.47999999999999998</v>
      </c>
      <c r="G268" s="423"/>
      <c r="H268" s="424">
        <v>0.51790000000000003</v>
      </c>
      <c r="I268" s="425"/>
      <c r="J268" s="424">
        <v>0.80330000000000001</v>
      </c>
      <c r="K268" s="425"/>
      <c r="L268" s="424">
        <v>0.64439999999999997</v>
      </c>
      <c r="M268" s="425"/>
      <c r="N268" s="424">
        <v>0.56899999999999995</v>
      </c>
      <c r="O268" s="425"/>
      <c r="P268" s="424">
        <v>0.26250000000000001</v>
      </c>
      <c r="Q268" s="425"/>
      <c r="R268" s="424">
        <v>0</v>
      </c>
      <c r="S268" s="425"/>
      <c r="T268" s="424">
        <v>3.2300000000000002e-002</v>
      </c>
      <c r="U268" s="425"/>
      <c r="V268" s="424">
        <v>0.32140000000000002</v>
      </c>
      <c r="W268" s="425"/>
      <c r="X268" s="424">
        <v>0.9375</v>
      </c>
      <c r="Y268" s="425"/>
      <c r="Z268" s="424"/>
      <c r="AA268" s="425"/>
      <c r="AB268" s="424"/>
      <c r="AC268" s="426"/>
      <c r="AD268" s="418"/>
      <c r="AE268" s="418"/>
      <c r="AF268" s="419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</row>
    <row r="269" ht="12.75">
      <c r="A269" s="398"/>
      <c r="B269" s="420" t="s">
        <v>115</v>
      </c>
      <c r="C269" s="374"/>
      <c r="D269" s="374"/>
      <c r="E269" s="421"/>
      <c r="F269" s="422">
        <v>0.97689999999999999</v>
      </c>
      <c r="G269" s="423"/>
      <c r="H269" s="424">
        <v>0.96700000000000008</v>
      </c>
      <c r="I269" s="425"/>
      <c r="J269" s="424">
        <v>0.96750000000000003</v>
      </c>
      <c r="K269" s="425"/>
      <c r="L269" s="424">
        <v>0.93999999999999995</v>
      </c>
      <c r="M269" s="425"/>
      <c r="N269" s="424">
        <v>1</v>
      </c>
      <c r="O269" s="425"/>
      <c r="P269" s="424">
        <v>0.91489999999999994</v>
      </c>
      <c r="Q269" s="425"/>
      <c r="R269" s="424">
        <v>0.78129999999999999</v>
      </c>
      <c r="S269" s="425"/>
      <c r="T269" s="424">
        <v>0.66670000000000007</v>
      </c>
      <c r="U269" s="425"/>
      <c r="V269" s="424">
        <v>0.98109999999999997</v>
      </c>
      <c r="W269" s="425"/>
      <c r="X269" s="424">
        <v>0.97620000000000007</v>
      </c>
      <c r="Y269" s="425"/>
      <c r="Z269" s="424"/>
      <c r="AA269" s="425"/>
      <c r="AB269" s="424"/>
      <c r="AC269" s="426"/>
      <c r="AD269" s="418"/>
      <c r="AE269" s="418"/>
      <c r="AF269" s="419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</row>
    <row r="270" ht="12.75">
      <c r="A270" s="398"/>
      <c r="B270" s="420" t="s">
        <v>116</v>
      </c>
      <c r="C270" s="374"/>
      <c r="D270" s="374"/>
      <c r="E270" s="421"/>
      <c r="F270" s="422">
        <v>0.61539999999999995</v>
      </c>
      <c r="G270" s="423"/>
      <c r="H270" s="424">
        <v>0.5333</v>
      </c>
      <c r="I270" s="425"/>
      <c r="J270" s="424">
        <v>0.88569999999999993</v>
      </c>
      <c r="K270" s="425"/>
      <c r="L270" s="424">
        <v>0.42859999999999998</v>
      </c>
      <c r="M270" s="425"/>
      <c r="N270" s="424">
        <v>0.96150000000000002</v>
      </c>
      <c r="O270" s="425"/>
      <c r="P270" s="424">
        <v>0.58950000000000002</v>
      </c>
      <c r="Q270" s="425"/>
      <c r="R270" s="424">
        <v>0.94590000000000007</v>
      </c>
      <c r="S270" s="425"/>
      <c r="T270" s="424">
        <v>1</v>
      </c>
      <c r="U270" s="425"/>
      <c r="V270" s="424">
        <v>1</v>
      </c>
      <c r="W270" s="425"/>
      <c r="X270" s="424">
        <v>0.94440000000000002</v>
      </c>
      <c r="Y270" s="425"/>
      <c r="Z270" s="424"/>
      <c r="AA270" s="425"/>
      <c r="AB270" s="424"/>
      <c r="AC270" s="426"/>
      <c r="AD270" s="418"/>
      <c r="AE270" s="418"/>
      <c r="AF270" s="419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</row>
    <row r="271" ht="12.75">
      <c r="A271" s="398"/>
      <c r="B271" s="420" t="s">
        <v>117</v>
      </c>
      <c r="C271" s="374"/>
      <c r="D271" s="374"/>
      <c r="E271" s="421"/>
      <c r="F271" s="422">
        <v>0.9677</v>
      </c>
      <c r="G271" s="423"/>
      <c r="H271" s="424">
        <v>0.98719999999999997</v>
      </c>
      <c r="I271" s="425"/>
      <c r="J271" s="424">
        <v>0.98699999999999999</v>
      </c>
      <c r="K271" s="425"/>
      <c r="L271" s="424">
        <v>1</v>
      </c>
      <c r="M271" s="425"/>
      <c r="N271" s="424">
        <v>1</v>
      </c>
      <c r="O271" s="425"/>
      <c r="P271" s="424">
        <v>1</v>
      </c>
      <c r="Q271" s="425"/>
      <c r="R271" s="424">
        <v>0.9859</v>
      </c>
      <c r="S271" s="425"/>
      <c r="T271" s="424">
        <v>1</v>
      </c>
      <c r="U271" s="425"/>
      <c r="V271" s="424">
        <v>1</v>
      </c>
      <c r="W271" s="425"/>
      <c r="X271" s="424">
        <v>1</v>
      </c>
      <c r="Y271" s="425"/>
      <c r="Z271" s="424"/>
      <c r="AA271" s="425"/>
      <c r="AB271" s="424"/>
      <c r="AC271" s="426"/>
      <c r="AD271" s="418"/>
      <c r="AE271" s="418"/>
      <c r="AF271" s="419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</row>
    <row r="272" ht="12.75">
      <c r="A272" s="398"/>
      <c r="B272" s="420" t="s">
        <v>118</v>
      </c>
      <c r="C272" s="374"/>
      <c r="D272" s="374"/>
      <c r="E272" s="421"/>
      <c r="F272" s="422">
        <v>0.97060000000000002</v>
      </c>
      <c r="G272" s="423"/>
      <c r="H272" s="424">
        <v>0.99010000000000009</v>
      </c>
      <c r="I272" s="425"/>
      <c r="J272" s="424">
        <v>0.98549999999999993</v>
      </c>
      <c r="K272" s="425"/>
      <c r="L272" s="424">
        <v>0.97999999999999998</v>
      </c>
      <c r="M272" s="425"/>
      <c r="N272" s="424">
        <v>0.99150000000000005</v>
      </c>
      <c r="O272" s="425"/>
      <c r="P272" s="424">
        <v>1</v>
      </c>
      <c r="Q272" s="425"/>
      <c r="R272" s="424">
        <v>1</v>
      </c>
      <c r="S272" s="425"/>
      <c r="T272" s="424">
        <v>0.97089999999999999</v>
      </c>
      <c r="U272" s="425"/>
      <c r="V272" s="424">
        <v>0.99219999999999997</v>
      </c>
      <c r="W272" s="425"/>
      <c r="X272" s="424">
        <v>1</v>
      </c>
      <c r="Y272" s="425"/>
      <c r="Z272" s="424"/>
      <c r="AA272" s="425"/>
      <c r="AB272" s="424"/>
      <c r="AC272" s="426"/>
      <c r="AD272" s="418"/>
      <c r="AE272" s="418"/>
      <c r="AF272" s="419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</row>
    <row r="273" ht="12.75">
      <c r="A273" s="398"/>
      <c r="B273" s="420" t="s">
        <v>119</v>
      </c>
      <c r="C273" s="374"/>
      <c r="D273" s="374"/>
      <c r="E273" s="421"/>
      <c r="F273" s="422">
        <v>1</v>
      </c>
      <c r="G273" s="423"/>
      <c r="H273" s="424">
        <v>0.97430000000000005</v>
      </c>
      <c r="I273" s="425"/>
      <c r="J273" s="424">
        <v>0.99129999999999996</v>
      </c>
      <c r="K273" s="425"/>
      <c r="L273" s="424">
        <v>0.98569999999999991</v>
      </c>
      <c r="M273" s="425"/>
      <c r="N273" s="424">
        <v>0.99060000000000004</v>
      </c>
      <c r="O273" s="425"/>
      <c r="P273" s="424">
        <v>0.98439999999999994</v>
      </c>
      <c r="Q273" s="425"/>
      <c r="R273" s="424">
        <v>0.99719999999999998</v>
      </c>
      <c r="S273" s="425"/>
      <c r="T273" s="424">
        <v>1</v>
      </c>
      <c r="U273" s="425"/>
      <c r="V273" s="424">
        <v>0.99439999999999995</v>
      </c>
      <c r="W273" s="425"/>
      <c r="X273" s="424">
        <v>1</v>
      </c>
      <c r="Y273" s="425"/>
      <c r="Z273" s="424"/>
      <c r="AA273" s="425"/>
      <c r="AB273" s="424"/>
      <c r="AC273" s="426"/>
      <c r="AD273" s="418"/>
      <c r="AE273" s="418"/>
      <c r="AF273" s="419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</row>
    <row r="274" ht="12.75">
      <c r="A274" s="398"/>
      <c r="B274" s="428" t="s">
        <v>120</v>
      </c>
      <c r="C274" s="383"/>
      <c r="D274" s="383"/>
      <c r="E274" s="429"/>
      <c r="F274" s="422">
        <v>0.96150000000000002</v>
      </c>
      <c r="G274" s="423"/>
      <c r="H274" s="424">
        <v>0.98439999999999994</v>
      </c>
      <c r="I274" s="425"/>
      <c r="J274" s="424">
        <v>1</v>
      </c>
      <c r="K274" s="425"/>
      <c r="L274" s="424">
        <v>1</v>
      </c>
      <c r="M274" s="425"/>
      <c r="N274" s="424">
        <v>0.98629999999999995</v>
      </c>
      <c r="O274" s="425"/>
      <c r="P274" s="424">
        <v>0.92959999999999998</v>
      </c>
      <c r="Q274" s="425"/>
      <c r="R274" s="424">
        <v>0.9677</v>
      </c>
      <c r="S274" s="425"/>
      <c r="T274" s="424">
        <v>0.93480000000000008</v>
      </c>
      <c r="U274" s="425"/>
      <c r="V274" s="424">
        <v>0.95579999999999998</v>
      </c>
      <c r="W274" s="425"/>
      <c r="X274" s="424">
        <v>0.98640000000000005</v>
      </c>
      <c r="Y274" s="425"/>
      <c r="Z274" s="424"/>
      <c r="AA274" s="425"/>
      <c r="AB274" s="424"/>
      <c r="AC274" s="426"/>
      <c r="AD274" s="418"/>
      <c r="AE274" s="418"/>
      <c r="AF274" s="419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</row>
    <row r="275" ht="12.75">
      <c r="A275" s="398"/>
      <c r="B275" s="428" t="s">
        <v>121</v>
      </c>
      <c r="C275" s="383"/>
      <c r="D275" s="383"/>
      <c r="E275" s="429"/>
      <c r="F275" s="422">
        <v>1</v>
      </c>
      <c r="G275" s="423"/>
      <c r="H275" s="424">
        <v>0.98439999999999994</v>
      </c>
      <c r="I275" s="425"/>
      <c r="J275" s="424">
        <v>1</v>
      </c>
      <c r="K275" s="425"/>
      <c r="L275" s="424">
        <v>1</v>
      </c>
      <c r="M275" s="425"/>
      <c r="N275" s="424">
        <v>1</v>
      </c>
      <c r="O275" s="425"/>
      <c r="P275" s="424">
        <v>1</v>
      </c>
      <c r="Q275" s="425"/>
      <c r="R275" s="424">
        <v>0.98629999999999995</v>
      </c>
      <c r="S275" s="425"/>
      <c r="T275" s="424">
        <v>1</v>
      </c>
      <c r="U275" s="425"/>
      <c r="V275" s="424">
        <v>1</v>
      </c>
      <c r="W275" s="425"/>
      <c r="X275" s="424">
        <v>1</v>
      </c>
      <c r="Y275" s="425"/>
      <c r="Z275" s="424"/>
      <c r="AA275" s="425"/>
      <c r="AB275" s="424"/>
      <c r="AC275" s="426"/>
      <c r="AD275" s="418"/>
      <c r="AE275" s="418"/>
      <c r="AF275" s="419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</row>
    <row r="276" ht="12.75">
      <c r="A276" s="398"/>
      <c r="B276" s="428" t="s">
        <v>122</v>
      </c>
      <c r="C276" s="383"/>
      <c r="D276" s="383"/>
      <c r="E276" s="429"/>
      <c r="F276" s="422">
        <v>0</v>
      </c>
      <c r="G276" s="423"/>
      <c r="H276" s="424">
        <v>0</v>
      </c>
      <c r="I276" s="425"/>
      <c r="J276" s="424">
        <v>1</v>
      </c>
      <c r="K276" s="425"/>
      <c r="L276" s="424">
        <v>1</v>
      </c>
      <c r="M276" s="425"/>
      <c r="N276" s="424">
        <v>1</v>
      </c>
      <c r="O276" s="425"/>
      <c r="P276" s="424">
        <v>0</v>
      </c>
      <c r="Q276" s="425"/>
      <c r="R276" s="424">
        <v>1</v>
      </c>
      <c r="S276" s="425"/>
      <c r="T276" s="424">
        <v>0</v>
      </c>
      <c r="U276" s="425"/>
      <c r="V276" s="424">
        <v>1</v>
      </c>
      <c r="W276" s="425"/>
      <c r="X276" s="424">
        <v>0.66670000000000007</v>
      </c>
      <c r="Y276" s="425"/>
      <c r="Z276" s="424"/>
      <c r="AA276" s="425"/>
      <c r="AB276" s="424"/>
      <c r="AC276" s="426"/>
      <c r="AD276" s="418"/>
      <c r="AE276" s="418"/>
      <c r="AF276" s="419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</row>
    <row r="277" ht="12.75">
      <c r="A277" s="398"/>
      <c r="B277" s="428" t="s">
        <v>123</v>
      </c>
      <c r="C277" s="383"/>
      <c r="D277" s="383"/>
      <c r="E277" s="429"/>
      <c r="F277" s="422">
        <v>0.9123</v>
      </c>
      <c r="G277" s="423"/>
      <c r="H277" s="424">
        <v>0.98769999999999991</v>
      </c>
      <c r="I277" s="425"/>
      <c r="J277" s="424">
        <v>0.95810000000000006</v>
      </c>
      <c r="K277" s="425"/>
      <c r="L277" s="424">
        <v>0.93700000000000006</v>
      </c>
      <c r="M277" s="425"/>
      <c r="N277" s="424">
        <v>0.99029999999999996</v>
      </c>
      <c r="O277" s="425"/>
      <c r="P277" s="424">
        <v>0.90659999999999996</v>
      </c>
      <c r="Q277" s="425"/>
      <c r="R277" s="424">
        <v>0.98239999999999994</v>
      </c>
      <c r="S277" s="425"/>
      <c r="T277" s="424">
        <v>0.87269999999999992</v>
      </c>
      <c r="U277" s="425"/>
      <c r="V277" s="424">
        <v>0.89139999999999997</v>
      </c>
      <c r="W277" s="425"/>
      <c r="X277" s="424">
        <v>0.93689999999999996</v>
      </c>
      <c r="Y277" s="425"/>
      <c r="Z277" s="424"/>
      <c r="AA277" s="425"/>
      <c r="AB277" s="424"/>
      <c r="AC277" s="426"/>
      <c r="AD277" s="418"/>
      <c r="AE277" s="418"/>
      <c r="AF277" s="419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</row>
    <row r="278" ht="12.75">
      <c r="A278" s="398"/>
      <c r="B278" s="420" t="s">
        <v>124</v>
      </c>
      <c r="C278" s="374"/>
      <c r="D278" s="374"/>
      <c r="E278" s="421"/>
      <c r="F278" s="422">
        <v>1</v>
      </c>
      <c r="G278" s="423"/>
      <c r="H278" s="424">
        <v>1</v>
      </c>
      <c r="I278" s="425"/>
      <c r="J278" s="424">
        <v>1</v>
      </c>
      <c r="K278" s="425"/>
      <c r="L278" s="424">
        <v>1</v>
      </c>
      <c r="M278" s="425"/>
      <c r="N278" s="424">
        <v>1</v>
      </c>
      <c r="O278" s="425"/>
      <c r="P278" s="424">
        <v>1</v>
      </c>
      <c r="Q278" s="425"/>
      <c r="R278" s="424">
        <v>1</v>
      </c>
      <c r="S278" s="425"/>
      <c r="T278" s="424">
        <v>1</v>
      </c>
      <c r="U278" s="425"/>
      <c r="V278" s="424">
        <v>1</v>
      </c>
      <c r="W278" s="425"/>
      <c r="X278" s="424">
        <v>1</v>
      </c>
      <c r="Y278" s="425"/>
      <c r="Z278" s="424"/>
      <c r="AA278" s="425"/>
      <c r="AB278" s="424"/>
      <c r="AC278" s="426"/>
      <c r="AD278" s="418"/>
      <c r="AE278" s="418"/>
      <c r="AF278" s="419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</row>
    <row r="279" ht="12.75">
      <c r="A279" s="398"/>
      <c r="B279" s="430" t="s">
        <v>125</v>
      </c>
      <c r="C279" s="431"/>
      <c r="D279" s="431"/>
      <c r="E279" s="432"/>
      <c r="F279" s="433">
        <v>0.93620000000000003</v>
      </c>
      <c r="G279" s="434"/>
      <c r="H279" s="435">
        <v>1</v>
      </c>
      <c r="I279" s="436"/>
      <c r="J279" s="435">
        <v>0.99049999999999994</v>
      </c>
      <c r="K279" s="436"/>
      <c r="L279" s="435">
        <v>1</v>
      </c>
      <c r="M279" s="436"/>
      <c r="N279" s="435">
        <v>0.99140000000000006</v>
      </c>
      <c r="O279" s="436"/>
      <c r="P279" s="435">
        <v>0.98819999999999997</v>
      </c>
      <c r="Q279" s="436"/>
      <c r="R279" s="435">
        <v>0.99109999999999998</v>
      </c>
      <c r="S279" s="436"/>
      <c r="T279" s="435">
        <v>1</v>
      </c>
      <c r="U279" s="436"/>
      <c r="V279" s="435">
        <v>1</v>
      </c>
      <c r="W279" s="436"/>
      <c r="X279" s="435">
        <v>0.99040000000000006</v>
      </c>
      <c r="Y279" s="436"/>
      <c r="Z279" s="435"/>
      <c r="AA279" s="436"/>
      <c r="AB279" s="435"/>
      <c r="AC279" s="437"/>
      <c r="AD279" s="418"/>
      <c r="AE279" s="418"/>
      <c r="AF279" s="419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</row>
    <row r="280" ht="12.75">
      <c r="A280" s="398"/>
      <c r="B280" s="438"/>
      <c r="C280" s="439"/>
      <c r="D280" s="439"/>
      <c r="E280" s="439"/>
      <c r="F280" s="439"/>
      <c r="G280" s="439"/>
      <c r="H280" s="439"/>
      <c r="I280" s="439"/>
      <c r="J280" s="439"/>
      <c r="K280" s="439"/>
      <c r="L280" s="439"/>
      <c r="M280" s="439"/>
      <c r="N280" s="440" t="s">
        <v>129</v>
      </c>
      <c r="O280" s="440"/>
      <c r="P280" s="440"/>
      <c r="Q280" s="440"/>
      <c r="R280" s="440"/>
      <c r="S280" s="440"/>
      <c r="T280" s="440"/>
      <c r="U280" s="440"/>
      <c r="V280" s="440"/>
      <c r="W280" s="440"/>
      <c r="X280" s="440"/>
      <c r="Y280" s="440"/>
      <c r="Z280" s="440" t="s">
        <v>129</v>
      </c>
      <c r="AA280" s="440"/>
      <c r="AB280" s="440"/>
      <c r="AC280" s="441" t="s">
        <v>129</v>
      </c>
      <c r="AD280" s="442"/>
      <c r="AE280" s="443"/>
      <c r="AF280" s="419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</row>
    <row r="281" ht="12.75">
      <c r="A281" s="1"/>
      <c r="B281" s="444" t="s">
        <v>130</v>
      </c>
      <c r="C281" s="444"/>
      <c r="D281" s="444"/>
      <c r="E281" s="444"/>
      <c r="F281" s="444"/>
      <c r="G281" s="444"/>
      <c r="H281" s="444"/>
      <c r="I281" s="444"/>
      <c r="J281" s="444"/>
      <c r="K281" s="444"/>
      <c r="L281" s="444"/>
      <c r="M281" s="444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1"/>
      <c r="AE281" s="64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</row>
    <row r="283" ht="12.75">
      <c r="B283" s="1"/>
      <c r="C283" s="1"/>
      <c r="D283" s="1"/>
      <c r="E283" s="1"/>
      <c r="F283" s="1"/>
      <c r="G283" s="1"/>
      <c r="H283" s="2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</row>
    <row r="284" ht="13.5">
      <c r="B284" s="1"/>
      <c r="C284" s="1"/>
      <c r="D284" s="1"/>
      <c r="E284" s="1"/>
      <c r="F284" s="1"/>
      <c r="G284" s="1"/>
      <c r="H284" s="2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</row>
    <row r="285">
      <c r="B285" s="399" t="s">
        <v>131</v>
      </c>
      <c r="C285" s="400"/>
      <c r="D285" s="400"/>
      <c r="E285" s="400"/>
      <c r="F285" s="400"/>
      <c r="G285" s="400"/>
      <c r="H285" s="400"/>
      <c r="I285" s="400"/>
      <c r="J285" s="400"/>
      <c r="K285" s="400"/>
      <c r="L285" s="400"/>
      <c r="M285" s="400"/>
      <c r="N285" s="400"/>
      <c r="O285" s="400"/>
      <c r="P285" s="400"/>
      <c r="Q285" s="400"/>
      <c r="R285" s="400"/>
      <c r="S285" s="400"/>
      <c r="T285" s="400"/>
      <c r="U285" s="400"/>
      <c r="V285" s="400"/>
      <c r="W285" s="400"/>
      <c r="X285" s="400"/>
      <c r="Y285" s="400"/>
      <c r="Z285" s="400"/>
      <c r="AA285" s="400"/>
      <c r="AB285" s="400"/>
      <c r="AC285" s="401"/>
      <c r="AD285" s="1"/>
      <c r="AE285" s="1"/>
      <c r="AF285" s="1"/>
      <c r="AG285" s="1"/>
      <c r="AH285" s="1"/>
      <c r="AI285" s="1"/>
      <c r="AJ285" s="1"/>
    </row>
    <row r="286">
      <c r="B286" s="445"/>
      <c r="C286" s="446"/>
      <c r="D286" s="446"/>
      <c r="E286" s="446"/>
      <c r="F286" s="446"/>
      <c r="G286" s="446"/>
      <c r="H286" s="446"/>
      <c r="I286" s="446"/>
      <c r="J286" s="446"/>
      <c r="K286" s="446"/>
      <c r="L286" s="446"/>
      <c r="M286" s="446"/>
      <c r="N286" s="446"/>
      <c r="O286" s="446"/>
      <c r="P286" s="446"/>
      <c r="Q286" s="446"/>
      <c r="R286" s="446"/>
      <c r="S286" s="446"/>
      <c r="T286" s="446"/>
      <c r="U286" s="446"/>
      <c r="V286" s="446"/>
      <c r="W286" s="446"/>
      <c r="X286" s="446"/>
      <c r="Y286" s="446"/>
      <c r="Z286" s="446"/>
      <c r="AA286" s="446"/>
      <c r="AB286" s="446"/>
      <c r="AC286" s="447"/>
      <c r="AD286" s="1"/>
      <c r="AE286" s="1"/>
      <c r="AF286" s="1"/>
      <c r="AG286" s="1"/>
      <c r="AH286" s="1"/>
    </row>
    <row r="287">
      <c r="B287" s="289" t="s">
        <v>132</v>
      </c>
      <c r="C287" s="290"/>
      <c r="D287" s="290"/>
      <c r="E287" s="290"/>
      <c r="F287" s="291" t="s">
        <v>25</v>
      </c>
      <c r="G287" s="291"/>
      <c r="H287" s="291" t="s">
        <v>26</v>
      </c>
      <c r="I287" s="291"/>
      <c r="J287" s="291" t="s">
        <v>27</v>
      </c>
      <c r="K287" s="291"/>
      <c r="L287" s="291" t="s">
        <v>28</v>
      </c>
      <c r="M287" s="291"/>
      <c r="N287" s="291" t="s">
        <v>29</v>
      </c>
      <c r="O287" s="291"/>
      <c r="P287" s="291" t="s">
        <v>30</v>
      </c>
      <c r="Q287" s="291"/>
      <c r="R287" s="291" t="s">
        <v>37</v>
      </c>
      <c r="S287" s="291"/>
      <c r="T287" s="291" t="s">
        <v>38</v>
      </c>
      <c r="U287" s="291"/>
      <c r="V287" s="291" t="s">
        <v>91</v>
      </c>
      <c r="W287" s="291"/>
      <c r="X287" s="291" t="s">
        <v>40</v>
      </c>
      <c r="Y287" s="291"/>
      <c r="Z287" s="291" t="s">
        <v>92</v>
      </c>
      <c r="AA287" s="291"/>
      <c r="AB287" s="291" t="s">
        <v>93</v>
      </c>
      <c r="AC287" s="292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</row>
    <row r="288">
      <c r="B288" s="294" t="s">
        <v>133</v>
      </c>
      <c r="C288" s="295"/>
      <c r="D288" s="295"/>
      <c r="E288" s="295"/>
      <c r="F288" s="297">
        <v>489</v>
      </c>
      <c r="G288" s="297"/>
      <c r="H288" s="297">
        <v>509</v>
      </c>
      <c r="I288" s="297"/>
      <c r="J288" s="297">
        <v>515</v>
      </c>
      <c r="K288" s="297"/>
      <c r="L288" s="297">
        <v>376</v>
      </c>
      <c r="M288" s="297"/>
      <c r="N288" s="297">
        <v>457</v>
      </c>
      <c r="O288" s="297"/>
      <c r="P288" s="297">
        <v>396</v>
      </c>
      <c r="Q288" s="297"/>
      <c r="R288" s="297">
        <v>520</v>
      </c>
      <c r="S288" s="297"/>
      <c r="T288" s="297">
        <v>396</v>
      </c>
      <c r="U288" s="297"/>
      <c r="V288" s="297">
        <v>602</v>
      </c>
      <c r="W288" s="297"/>
      <c r="X288" s="297">
        <v>505</v>
      </c>
      <c r="Y288" s="297"/>
      <c r="Z288" s="297"/>
      <c r="AA288" s="297"/>
      <c r="AB288" s="297"/>
      <c r="AC288" s="298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</row>
    <row r="289">
      <c r="B289" s="301" t="s">
        <v>134</v>
      </c>
      <c r="C289" s="302"/>
      <c r="D289" s="302"/>
      <c r="E289" s="302"/>
      <c r="F289" s="220">
        <v>1570</v>
      </c>
      <c r="G289" s="220"/>
      <c r="H289" s="220">
        <v>2533</v>
      </c>
      <c r="I289" s="220"/>
      <c r="J289" s="220">
        <v>2465</v>
      </c>
      <c r="K289" s="220"/>
      <c r="L289" s="220">
        <v>2127</v>
      </c>
      <c r="M289" s="220"/>
      <c r="N289" s="220">
        <v>2056</v>
      </c>
      <c r="O289" s="220"/>
      <c r="P289" s="220">
        <v>1998</v>
      </c>
      <c r="Q289" s="220"/>
      <c r="R289" s="220">
        <v>2642</v>
      </c>
      <c r="S289" s="220"/>
      <c r="T289" s="220">
        <v>2018</v>
      </c>
      <c r="U289" s="220"/>
      <c r="V289" s="220">
        <v>2309</v>
      </c>
      <c r="W289" s="220"/>
      <c r="X289" s="220">
        <v>2626</v>
      </c>
      <c r="Y289" s="220"/>
      <c r="Z289" s="220"/>
      <c r="AA289" s="220"/>
      <c r="AB289" s="220"/>
      <c r="AC289" s="22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</row>
    <row r="290">
      <c r="B290" s="301" t="s">
        <v>135</v>
      </c>
      <c r="C290" s="302"/>
      <c r="D290" s="302"/>
      <c r="E290" s="448"/>
      <c r="F290" s="258">
        <v>0</v>
      </c>
      <c r="G290" s="259"/>
      <c r="H290" s="258">
        <v>0</v>
      </c>
      <c r="I290" s="259"/>
      <c r="J290" s="258">
        <v>0</v>
      </c>
      <c r="K290" s="259"/>
      <c r="L290" s="258">
        <v>0</v>
      </c>
      <c r="M290" s="259"/>
      <c r="N290" s="258">
        <v>0</v>
      </c>
      <c r="O290" s="259"/>
      <c r="P290" s="258">
        <v>0</v>
      </c>
      <c r="Q290" s="259"/>
      <c r="R290" s="258">
        <v>0</v>
      </c>
      <c r="S290" s="259"/>
      <c r="T290" s="258">
        <v>0</v>
      </c>
      <c r="U290" s="259"/>
      <c r="V290" s="258">
        <v>0</v>
      </c>
      <c r="W290" s="259"/>
      <c r="X290" s="258">
        <v>0</v>
      </c>
      <c r="Y290" s="259"/>
      <c r="Z290" s="258"/>
      <c r="AA290" s="259"/>
      <c r="AB290" s="258"/>
      <c r="AC290" s="449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</row>
    <row r="291">
      <c r="B291" s="301" t="s">
        <v>136</v>
      </c>
      <c r="C291" s="302"/>
      <c r="D291" s="302"/>
      <c r="E291" s="302"/>
      <c r="F291" s="220">
        <v>0</v>
      </c>
      <c r="G291" s="220"/>
      <c r="H291" s="220">
        <v>0</v>
      </c>
      <c r="I291" s="220"/>
      <c r="J291" s="220">
        <v>0</v>
      </c>
      <c r="K291" s="220"/>
      <c r="L291" s="220">
        <v>0</v>
      </c>
      <c r="M291" s="220"/>
      <c r="N291" s="220">
        <v>0</v>
      </c>
      <c r="O291" s="220"/>
      <c r="P291" s="220">
        <v>0</v>
      </c>
      <c r="Q291" s="220"/>
      <c r="R291" s="220">
        <v>0</v>
      </c>
      <c r="S291" s="220"/>
      <c r="T291" s="220">
        <v>0</v>
      </c>
      <c r="U291" s="220"/>
      <c r="V291" s="220">
        <v>0</v>
      </c>
      <c r="W291" s="220"/>
      <c r="X291" s="220">
        <v>0</v>
      </c>
      <c r="Y291" s="220"/>
      <c r="Z291" s="220"/>
      <c r="AA291" s="220"/>
      <c r="AB291" s="220"/>
      <c r="AC291" s="22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</row>
    <row r="292">
      <c r="B292" s="301" t="s">
        <v>137</v>
      </c>
      <c r="C292" s="302"/>
      <c r="D292" s="302"/>
      <c r="E292" s="302"/>
      <c r="F292" s="220">
        <v>0</v>
      </c>
      <c r="G292" s="220"/>
      <c r="H292" s="220">
        <v>0</v>
      </c>
      <c r="I292" s="220"/>
      <c r="J292" s="220">
        <v>0</v>
      </c>
      <c r="K292" s="220"/>
      <c r="L292" s="220">
        <v>0</v>
      </c>
      <c r="M292" s="220"/>
      <c r="N292" s="220">
        <v>0</v>
      </c>
      <c r="O292" s="220"/>
      <c r="P292" s="220">
        <v>0</v>
      </c>
      <c r="Q292" s="220"/>
      <c r="R292" s="220">
        <v>0</v>
      </c>
      <c r="S292" s="220"/>
      <c r="T292" s="220">
        <v>0</v>
      </c>
      <c r="U292" s="220"/>
      <c r="V292" s="220">
        <v>0</v>
      </c>
      <c r="W292" s="220"/>
      <c r="X292" s="220">
        <v>0</v>
      </c>
      <c r="Y292" s="220"/>
      <c r="Z292" s="220"/>
      <c r="AA292" s="220"/>
      <c r="AB292" s="220"/>
      <c r="AC292" s="22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</row>
    <row r="293">
      <c r="B293" s="301" t="s">
        <v>10</v>
      </c>
      <c r="C293" s="302"/>
      <c r="D293" s="302"/>
      <c r="E293" s="302"/>
      <c r="F293" s="220">
        <v>563</v>
      </c>
      <c r="G293" s="220"/>
      <c r="H293" s="220">
        <v>923</v>
      </c>
      <c r="I293" s="220"/>
      <c r="J293" s="220">
        <v>972</v>
      </c>
      <c r="K293" s="220"/>
      <c r="L293" s="220">
        <v>717</v>
      </c>
      <c r="M293" s="220"/>
      <c r="N293" s="220">
        <v>1018</v>
      </c>
      <c r="O293" s="220"/>
      <c r="P293" s="220">
        <v>862</v>
      </c>
      <c r="Q293" s="220"/>
      <c r="R293" s="220">
        <v>844</v>
      </c>
      <c r="S293" s="220"/>
      <c r="T293" s="220">
        <v>764</v>
      </c>
      <c r="U293" s="220"/>
      <c r="V293" s="220">
        <v>900</v>
      </c>
      <c r="W293" s="220"/>
      <c r="X293" s="220">
        <v>867</v>
      </c>
      <c r="Y293" s="220"/>
      <c r="Z293" s="220"/>
      <c r="AA293" s="220"/>
      <c r="AB293" s="220"/>
      <c r="AC293" s="22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</row>
    <row r="294" ht="13.5">
      <c r="B294" s="304" t="s">
        <v>138</v>
      </c>
      <c r="C294" s="305"/>
      <c r="D294" s="305"/>
      <c r="E294" s="305"/>
      <c r="F294" s="280">
        <v>9</v>
      </c>
      <c r="G294" s="280"/>
      <c r="H294" s="280">
        <v>12</v>
      </c>
      <c r="I294" s="280"/>
      <c r="J294" s="280">
        <v>10</v>
      </c>
      <c r="K294" s="280"/>
      <c r="L294" s="280">
        <v>4</v>
      </c>
      <c r="M294" s="280"/>
      <c r="N294" s="280">
        <v>14</v>
      </c>
      <c r="O294" s="280"/>
      <c r="P294" s="280">
        <v>5</v>
      </c>
      <c r="Q294" s="280"/>
      <c r="R294" s="280">
        <v>15</v>
      </c>
      <c r="S294" s="280"/>
      <c r="T294" s="280">
        <v>4</v>
      </c>
      <c r="U294" s="280"/>
      <c r="V294" s="280">
        <v>8</v>
      </c>
      <c r="W294" s="280"/>
      <c r="X294" s="280">
        <v>7</v>
      </c>
      <c r="Y294" s="280"/>
      <c r="Z294" s="280"/>
      <c r="AA294" s="280"/>
      <c r="AB294" s="280"/>
      <c r="AC294" s="450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</row>
    <row r="295" ht="13.5">
      <c r="B295" s="212" t="s">
        <v>33</v>
      </c>
      <c r="C295" s="213"/>
      <c r="D295" s="213"/>
      <c r="E295" s="213"/>
      <c r="F295" s="307">
        <f>SUM(F288:F294)</f>
        <v>2631</v>
      </c>
      <c r="G295" s="308"/>
      <c r="H295" s="212">
        <f>SUM(H288:H294)</f>
        <v>3977</v>
      </c>
      <c r="I295" s="214"/>
      <c r="J295" s="213">
        <f>SUM(J288:J294)</f>
        <v>3962</v>
      </c>
      <c r="K295" s="213"/>
      <c r="L295" s="212">
        <f>SUM(L288:L294)</f>
        <v>3224</v>
      </c>
      <c r="M295" s="214"/>
      <c r="N295" s="213">
        <f>SUM(N288:N294)</f>
        <v>3545</v>
      </c>
      <c r="O295" s="213"/>
      <c r="P295" s="212">
        <f>P288+P289+P291+P292+P293+P294</f>
        <v>3261</v>
      </c>
      <c r="Q295" s="214"/>
      <c r="R295" s="212">
        <f>R288+R289+R291+R292+R293+R294</f>
        <v>4021</v>
      </c>
      <c r="S295" s="214"/>
      <c r="T295" s="212">
        <f>T288+T289+T291+T292+T293+T294</f>
        <v>3182</v>
      </c>
      <c r="U295" s="214"/>
      <c r="V295" s="212">
        <f>SUM(V288:W294)</f>
        <v>3819</v>
      </c>
      <c r="W295" s="214"/>
      <c r="X295" s="212">
        <f>X288+X289+X291+X292+X293+X294</f>
        <v>4005</v>
      </c>
      <c r="Y295" s="214"/>
      <c r="Z295" s="212">
        <f>Z288+Z289+Z291+Z292+Z293+Z294</f>
        <v>0</v>
      </c>
      <c r="AA295" s="214"/>
      <c r="AB295" s="212">
        <f>SUM(AB288:AC294)</f>
        <v>0</v>
      </c>
      <c r="AC295" s="214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</row>
    <row r="296" ht="12.75">
      <c r="B296" s="1"/>
      <c r="C296" s="1"/>
      <c r="D296" s="1"/>
      <c r="E296" s="1"/>
      <c r="F296" s="1"/>
      <c r="G296" s="1"/>
      <c r="H296" s="2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</row>
    <row r="297" ht="12.75">
      <c r="B297" s="1"/>
      <c r="C297" s="1"/>
      <c r="D297" s="1"/>
      <c r="E297" s="1"/>
      <c r="F297" s="1"/>
      <c r="G297" s="1"/>
      <c r="H297" s="2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</row>
    <row r="298" ht="12.75">
      <c r="B298" s="1"/>
      <c r="C298" s="1"/>
      <c r="D298" s="1"/>
      <c r="E298" s="1"/>
      <c r="F298" s="1"/>
      <c r="G298" s="1"/>
      <c r="H298" s="2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</row>
    <row r="299" ht="12.75">
      <c r="B299" s="1"/>
      <c r="C299" s="1"/>
      <c r="D299" s="1"/>
      <c r="E299" s="1"/>
      <c r="F299" s="1"/>
      <c r="G299" s="1"/>
      <c r="H299" s="2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</row>
    <row r="300" ht="12.75">
      <c r="B300" s="1"/>
      <c r="C300" s="1"/>
      <c r="D300" s="1"/>
      <c r="E300" s="1"/>
      <c r="F300" s="1"/>
      <c r="G300" s="1"/>
      <c r="H300" s="2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</row>
    <row r="301" ht="13.5" customHeight="1">
      <c r="B301" s="1"/>
      <c r="C301" s="1"/>
      <c r="D301" s="1"/>
      <c r="E301" s="1"/>
      <c r="F301" s="1"/>
      <c r="G301" s="1"/>
      <c r="H301" s="2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</row>
    <row r="302">
      <c r="B302" s="399" t="s">
        <v>139</v>
      </c>
      <c r="C302" s="400"/>
      <c r="D302" s="400"/>
      <c r="E302" s="400"/>
      <c r="F302" s="400"/>
      <c r="G302" s="40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</row>
    <row r="303" ht="13.5">
      <c r="B303" s="402"/>
      <c r="C303" s="403"/>
      <c r="D303" s="403"/>
      <c r="E303" s="403"/>
      <c r="F303" s="403"/>
      <c r="G303" s="404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</row>
    <row r="304" ht="13.5">
      <c r="B304" s="451" t="s">
        <v>132</v>
      </c>
      <c r="C304" s="452"/>
      <c r="D304" s="452"/>
      <c r="E304" s="453"/>
      <c r="F304" s="314" t="s">
        <v>81</v>
      </c>
      <c r="G304" s="315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</row>
    <row r="305">
      <c r="B305" s="454" t="s">
        <v>133</v>
      </c>
      <c r="C305" s="455"/>
      <c r="D305" s="455"/>
      <c r="E305" s="456"/>
      <c r="F305" s="457">
        <f t="shared" ref="F305:F306" si="13">SUM(F288:AC288)</f>
        <v>4765</v>
      </c>
      <c r="G305" s="317"/>
      <c r="H305" s="2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</row>
    <row r="306">
      <c r="B306" s="301" t="s">
        <v>134</v>
      </c>
      <c r="C306" s="302"/>
      <c r="D306" s="302"/>
      <c r="E306" s="458"/>
      <c r="F306" s="457">
        <f t="shared" si="13"/>
        <v>22344</v>
      </c>
      <c r="G306" s="317"/>
      <c r="H306" s="2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</row>
    <row r="307">
      <c r="B307" s="301" t="s">
        <v>136</v>
      </c>
      <c r="C307" s="302"/>
      <c r="D307" s="302"/>
      <c r="E307" s="458"/>
      <c r="F307" s="457">
        <f t="shared" ref="F307:F310" si="14">SUM(F291:AC291)</f>
        <v>0</v>
      </c>
      <c r="G307" s="317"/>
      <c r="H307" s="2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</row>
    <row r="308">
      <c r="B308" s="301" t="s">
        <v>137</v>
      </c>
      <c r="C308" s="302"/>
      <c r="D308" s="302"/>
      <c r="E308" s="458"/>
      <c r="F308" s="457">
        <f t="shared" si="14"/>
        <v>0</v>
      </c>
      <c r="G308" s="317"/>
      <c r="H308" s="2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</row>
    <row r="309">
      <c r="B309" s="301" t="s">
        <v>10</v>
      </c>
      <c r="C309" s="302"/>
      <c r="D309" s="302"/>
      <c r="E309" s="458"/>
      <c r="F309" s="457">
        <f t="shared" si="14"/>
        <v>8430</v>
      </c>
      <c r="G309" s="317"/>
      <c r="H309" s="2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U309" s="1"/>
    </row>
    <row r="310" ht="13.5">
      <c r="B310" s="318" t="s">
        <v>138</v>
      </c>
      <c r="C310" s="319"/>
      <c r="D310" s="319"/>
      <c r="E310" s="459"/>
      <c r="F310" s="457">
        <f t="shared" si="14"/>
        <v>88</v>
      </c>
      <c r="G310" s="317"/>
      <c r="H310" s="2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</row>
    <row r="311" ht="13.5">
      <c r="B311" s="460" t="s">
        <v>33</v>
      </c>
      <c r="C311" s="461"/>
      <c r="D311" s="461"/>
      <c r="E311" s="462"/>
      <c r="F311" s="212">
        <f>SUM(F305:G310)</f>
        <v>35627</v>
      </c>
      <c r="G311" s="214"/>
      <c r="H311" s="2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</row>
    <row r="315" ht="12.75">
      <c r="F315" s="1"/>
    </row>
    <row r="316" ht="12.75">
      <c r="B316" s="1"/>
      <c r="F316" s="1"/>
    </row>
    <row r="317" ht="12.75">
      <c r="F317" s="1"/>
    </row>
    <row r="318" ht="12.75">
      <c r="B318" s="1"/>
      <c r="F318" s="1"/>
    </row>
    <row r="319" ht="12.75">
      <c r="F319" s="1"/>
    </row>
    <row r="320" ht="12.75">
      <c r="F320" s="1"/>
    </row>
    <row r="321" ht="12.75">
      <c r="B321" s="1"/>
      <c r="F321" s="1"/>
      <c r="H321" s="2"/>
      <c r="J321" s="1"/>
      <c r="L321" s="1"/>
      <c r="N321" s="1"/>
      <c r="P321" s="1"/>
      <c r="R321" s="1"/>
      <c r="T321" s="1"/>
      <c r="V321" s="1"/>
      <c r="X321" s="1"/>
      <c r="Z321" s="1"/>
      <c r="AB321" s="1"/>
    </row>
    <row r="322" ht="12.75">
      <c r="F322" s="1"/>
    </row>
    <row r="323" ht="12.75">
      <c r="F323" s="1"/>
    </row>
    <row r="324" ht="12.75">
      <c r="F324" s="1"/>
    </row>
    <row r="325" ht="12.75">
      <c r="F325" s="1"/>
    </row>
    <row r="326" ht="12.75">
      <c r="F326" s="1"/>
    </row>
    <row r="327" ht="12.75">
      <c r="F327" s="1"/>
    </row>
    <row r="328" ht="12.75">
      <c r="F328" s="1"/>
    </row>
    <row r="329" ht="12.75">
      <c r="F329" s="1"/>
    </row>
    <row r="330" ht="12.75">
      <c r="F330" s="1"/>
    </row>
    <row r="331" ht="12.75">
      <c r="F331" s="1"/>
    </row>
    <row r="332" ht="12.75">
      <c r="F332" s="1"/>
    </row>
    <row r="333" ht="12.75">
      <c r="F333" s="1"/>
    </row>
    <row r="334" ht="12.75">
      <c r="F334" s="1"/>
    </row>
    <row r="335" ht="12.75">
      <c r="F335" s="1"/>
    </row>
    <row r="336" ht="12.75">
      <c r="F336" s="1"/>
    </row>
    <row r="337" ht="12.75">
      <c r="F337" s="1"/>
    </row>
    <row r="342" ht="12.75">
      <c r="F342" s="1"/>
      <c r="G342" s="1"/>
      <c r="H342" s="2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ht="12.75">
      <c r="F343" s="1"/>
      <c r="G343" s="1"/>
      <c r="H343" s="2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ht="12.75">
      <c r="F344" s="1"/>
      <c r="G344" s="1"/>
      <c r="H344" s="2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ht="12.75">
      <c r="F345" s="1"/>
      <c r="G345" s="1"/>
      <c r="H345" s="2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ht="12.75">
      <c r="F346" s="1"/>
      <c r="G346" s="1"/>
      <c r="H346" s="2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ht="12.75">
      <c r="B347" s="1"/>
      <c r="F347" s="1"/>
      <c r="G347" s="1"/>
      <c r="H347" s="2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ht="12.75">
      <c r="F348" s="1"/>
      <c r="G348" s="1"/>
      <c r="H348" s="2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ht="12.75">
      <c r="F349" s="1"/>
      <c r="G349" s="1"/>
      <c r="H349" s="2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ht="12.75">
      <c r="F350" s="1"/>
      <c r="G350" s="1"/>
      <c r="H350" s="2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ht="12.75">
      <c r="F351" s="1"/>
      <c r="G351" s="1"/>
      <c r="H351" s="2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ht="12.75">
      <c r="F352" s="1"/>
      <c r="G352" s="1"/>
      <c r="H352" s="2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ht="12.75">
      <c r="F353" s="1"/>
      <c r="G353" s="1"/>
      <c r="H353" s="2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ht="12.75">
      <c r="F354" s="1"/>
      <c r="G354" s="1"/>
      <c r="H354" s="2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ht="12.75">
      <c r="F355" s="1"/>
      <c r="G355" s="1"/>
      <c r="H355" s="2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ht="12.75">
      <c r="F356" s="1"/>
      <c r="G356" s="1"/>
      <c r="H356" s="2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ht="12.75">
      <c r="F357" s="1"/>
      <c r="G357" s="1"/>
      <c r="H357" s="2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ht="12.75">
      <c r="F358" s="1"/>
      <c r="G358" s="1"/>
      <c r="H358" s="2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ht="12.75">
      <c r="F359" s="1"/>
      <c r="G359" s="1"/>
      <c r="H359" s="2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ht="12.75">
      <c r="F360" s="1"/>
      <c r="G360" s="1"/>
      <c r="H360" s="2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ht="12.75">
      <c r="F361" s="1"/>
      <c r="G361" s="1"/>
      <c r="H361" s="2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ht="12.75">
      <c r="F362" s="1"/>
      <c r="G362" s="1"/>
      <c r="H362" s="2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ht="12.75">
      <c r="F363" s="1"/>
      <c r="G363" s="1"/>
      <c r="H363" s="2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5" ht="12.75">
      <c r="F365" s="1"/>
    </row>
    <row r="371" ht="12.75">
      <c r="F371" s="1"/>
      <c r="G371" s="1"/>
      <c r="H371" s="2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ht="12.75">
      <c r="F372" s="1"/>
      <c r="G372" s="1"/>
      <c r="H372" s="2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ht="12.75">
      <c r="F373" s="1"/>
      <c r="G373" s="1"/>
      <c r="H373" s="2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ht="12.75">
      <c r="F374" s="1"/>
      <c r="G374" s="1"/>
      <c r="H374" s="2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ht="12.75">
      <c r="F375" s="1"/>
      <c r="G375" s="1"/>
      <c r="H375" s="2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ht="12.75">
      <c r="F376" s="1"/>
      <c r="G376" s="1"/>
      <c r="H376" s="2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ht="12.75">
      <c r="F377" s="1"/>
      <c r="G377" s="1"/>
      <c r="H377" s="2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ht="12.75">
      <c r="F378" s="1"/>
      <c r="H378" s="2"/>
      <c r="J378" s="1"/>
      <c r="L378" s="1"/>
      <c r="N378" s="1"/>
      <c r="P378" s="1"/>
      <c r="R378" s="1"/>
      <c r="T378" s="1"/>
      <c r="V378" s="1"/>
      <c r="X378" s="1"/>
      <c r="Z378" s="1"/>
      <c r="AB378" s="1"/>
    </row>
    <row r="394" ht="12.75">
      <c r="F394" s="1"/>
    </row>
  </sheetData>
  <protectedRanges>
    <protectedRange name="INFO GENERAL" sqref="B18 G18 M18 S18 V20 M20 B20 I1:AC9 A1:H16 I10:P11 I13:U16 V12:AC16"/>
    <protectedRange name="INFO GENERAL_1" sqref="B22 B24 M24 M22 V22 V24"/>
  </protectedRanges>
  <mergeCells count="1403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0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3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1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7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4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AE206:AF206"/>
    <mergeCell ref="AG206:AH206"/>
    <mergeCell ref="AI206:AJ206"/>
    <mergeCell ref="AK206:AL206"/>
    <mergeCell ref="AM206:AN206"/>
    <mergeCell ref="AO206:AP206"/>
    <mergeCell ref="AQ206:AR206"/>
    <mergeCell ref="AS206:AT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G207:AH207"/>
    <mergeCell ref="AI207:AJ207"/>
    <mergeCell ref="AK207:AL207"/>
    <mergeCell ref="AM207:AN207"/>
    <mergeCell ref="AO207:AP207"/>
    <mergeCell ref="AQ207:AR207"/>
    <mergeCell ref="AS207:AT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G208:AH208"/>
    <mergeCell ref="AI208:AJ208"/>
    <mergeCell ref="AK208:AL208"/>
    <mergeCell ref="AM208:AN208"/>
    <mergeCell ref="AO208:AP208"/>
    <mergeCell ref="AQ208:AR208"/>
    <mergeCell ref="AS208:AT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G209:AH209"/>
    <mergeCell ref="AI209:AJ209"/>
    <mergeCell ref="AK209:AL209"/>
    <mergeCell ref="AM209:AN209"/>
    <mergeCell ref="AO209:AP209"/>
    <mergeCell ref="AQ209:AR209"/>
    <mergeCell ref="AS209:AT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G210:AH210"/>
    <mergeCell ref="AI210:AJ210"/>
    <mergeCell ref="AK210:AL210"/>
    <mergeCell ref="AM210:AN210"/>
    <mergeCell ref="AO210:AP210"/>
    <mergeCell ref="AQ210:AR210"/>
    <mergeCell ref="AS210:AT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G211:AH211"/>
    <mergeCell ref="AI211:AJ211"/>
    <mergeCell ref="AK211:AL211"/>
    <mergeCell ref="AM211:AN211"/>
    <mergeCell ref="AO211:AP211"/>
    <mergeCell ref="AQ211:AR211"/>
    <mergeCell ref="AS211:AT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G212:AH212"/>
    <mergeCell ref="AI212:AJ212"/>
    <mergeCell ref="AK212:AL212"/>
    <mergeCell ref="AM212:AN212"/>
    <mergeCell ref="AO212:AP212"/>
    <mergeCell ref="AQ212:AR212"/>
    <mergeCell ref="AS212:AT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G213:AH213"/>
    <mergeCell ref="AI213:AJ213"/>
    <mergeCell ref="AK213:AL213"/>
    <mergeCell ref="AM213:AN213"/>
    <mergeCell ref="AO213:AP213"/>
    <mergeCell ref="AQ213:AR213"/>
    <mergeCell ref="AS213:AT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G214:AH214"/>
    <mergeCell ref="AI214:AJ214"/>
    <mergeCell ref="AK214:AL214"/>
    <mergeCell ref="AM214:AN214"/>
    <mergeCell ref="AO214:AP214"/>
    <mergeCell ref="AQ214:AR214"/>
    <mergeCell ref="AS214:AT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G215:AH215"/>
    <mergeCell ref="AI215:AJ215"/>
    <mergeCell ref="AK215:AL215"/>
    <mergeCell ref="AM215:AN215"/>
    <mergeCell ref="AO215:AP215"/>
    <mergeCell ref="AQ215:AR215"/>
    <mergeCell ref="AS215:AT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G216:AH216"/>
    <mergeCell ref="AI216:AJ216"/>
    <mergeCell ref="AK216:AL216"/>
    <mergeCell ref="AM216:AN216"/>
    <mergeCell ref="AO216:AP216"/>
    <mergeCell ref="AQ216:AR216"/>
    <mergeCell ref="AS216:AT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G217:AH217"/>
    <mergeCell ref="AI217:AJ217"/>
    <mergeCell ref="AK217:AL217"/>
    <mergeCell ref="AM217:AN217"/>
    <mergeCell ref="AO217:AP217"/>
    <mergeCell ref="AQ217:AR217"/>
    <mergeCell ref="AS217:AT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G218:AH218"/>
    <mergeCell ref="AI218:AJ218"/>
    <mergeCell ref="AK218:AL218"/>
    <mergeCell ref="AM218:AN218"/>
    <mergeCell ref="AO218:AP218"/>
    <mergeCell ref="AQ218:AR218"/>
    <mergeCell ref="AS218:AT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G219:AH219"/>
    <mergeCell ref="AI219:AJ219"/>
    <mergeCell ref="AK219:AL219"/>
    <mergeCell ref="AM219:AN219"/>
    <mergeCell ref="AO219:AP219"/>
    <mergeCell ref="AQ219:AR219"/>
    <mergeCell ref="AS219:AT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G220:AH220"/>
    <mergeCell ref="AI220:AJ220"/>
    <mergeCell ref="AK220:AL220"/>
    <mergeCell ref="AM220:AN220"/>
    <mergeCell ref="AO220:AP220"/>
    <mergeCell ref="AQ220:AR220"/>
    <mergeCell ref="AS220:AT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G221:AH221"/>
    <mergeCell ref="AI221:AJ221"/>
    <mergeCell ref="AK221:AL221"/>
    <mergeCell ref="AM221:AN221"/>
    <mergeCell ref="AO221:AP221"/>
    <mergeCell ref="AQ221:AR221"/>
    <mergeCell ref="AS221:AT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G222:AH222"/>
    <mergeCell ref="AI222:AJ222"/>
    <mergeCell ref="AK222:AL222"/>
    <mergeCell ref="AM222:AN222"/>
    <mergeCell ref="AO222:AP222"/>
    <mergeCell ref="AQ222:AR222"/>
    <mergeCell ref="AS222:AT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G223:AH223"/>
    <mergeCell ref="AI223:AJ223"/>
    <mergeCell ref="AK223:AL223"/>
    <mergeCell ref="AM223:AN223"/>
    <mergeCell ref="AO223:AP223"/>
    <mergeCell ref="AQ223:AR223"/>
    <mergeCell ref="AS223:AT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G224:AH224"/>
    <mergeCell ref="AI224:AJ224"/>
    <mergeCell ref="AK224:AL224"/>
    <mergeCell ref="AM224:AN224"/>
    <mergeCell ref="AO224:AP224"/>
    <mergeCell ref="AQ224:AR224"/>
    <mergeCell ref="AS224:AT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G225:AH225"/>
    <mergeCell ref="AI225:AJ225"/>
    <mergeCell ref="AK225:AL225"/>
    <mergeCell ref="AM225:AN225"/>
    <mergeCell ref="AO225:AP225"/>
    <mergeCell ref="AQ225:AR225"/>
    <mergeCell ref="AS225:AT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G226:AH226"/>
    <mergeCell ref="AI226:AJ226"/>
    <mergeCell ref="AK226:AL226"/>
    <mergeCell ref="AM226:AN226"/>
    <mergeCell ref="AO226:AP226"/>
    <mergeCell ref="AQ226:AR226"/>
    <mergeCell ref="AS226:AT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B230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6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M280"/>
    <mergeCell ref="B281:M281"/>
    <mergeCell ref="B285:AC286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V288:W288"/>
    <mergeCell ref="X288:Y288"/>
    <mergeCell ref="Z288:AA288"/>
    <mergeCell ref="AB288:AC288"/>
    <mergeCell ref="B289:E289"/>
    <mergeCell ref="F289:G289"/>
    <mergeCell ref="H289:I289"/>
    <mergeCell ref="J289:K289"/>
    <mergeCell ref="L289:M289"/>
    <mergeCell ref="N289:O289"/>
    <mergeCell ref="P289:Q289"/>
    <mergeCell ref="R289:S289"/>
    <mergeCell ref="T289:U289"/>
    <mergeCell ref="V289:W289"/>
    <mergeCell ref="X289:Y289"/>
    <mergeCell ref="Z289:AA289"/>
    <mergeCell ref="AB289:AC289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302:G303"/>
    <mergeCell ref="B304:E304"/>
    <mergeCell ref="F304:G304"/>
    <mergeCell ref="B305:E305"/>
    <mergeCell ref="F305:G305"/>
    <mergeCell ref="B306:E306"/>
    <mergeCell ref="F306:G306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</mergeCells>
  <hyperlinks>
    <hyperlink r:id="rId1" ref="S19"/>
    <hyperlink r:id="rId2" ref="M21"/>
    <hyperlink r:id="rId3" ref="M23"/>
    <hyperlink r:id="rId4" ref="Y50"/>
    <hyperlink r:id="rId4" ref="Y51"/>
    <hyperlink r:id="rId5" ref="Y52"/>
    <hyperlink r:id="rId6" ref="Y53"/>
    <hyperlink r:id="rId7" ref="Y54"/>
    <hyperlink r:id="rId8" ref="Y55"/>
    <hyperlink r:id="rId9" ref="Y56"/>
  </hyperlinks>
  <printOptions headings="0" gridLines="0"/>
  <pageMargins left="0" right="0" top="0" bottom="0" header="0" footer="0"/>
  <pageSetup paperSize="1" scale="80" fitToWidth="1" fitToHeight="1" pageOrder="downThenOver" orientation="landscape" usePrinterDefaults="1" blackAndWhite="0" draft="0" cellComments="none" useFirstPageNumber="0" errors="displayed" horizontalDpi="600" verticalDpi="600" copies="1"/>
  <headerFooter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F30" activeCellId="0" sqref="F30"/>
    </sheetView>
  </sheetViews>
  <sheetFormatPr defaultColWidth="11" defaultRowHeight="12.75"/>
  <cols>
    <col customWidth="1" min="2" max="2" width="20.571428571428601"/>
    <col customWidth="1" min="3" max="3" width="6.1428571428571397"/>
    <col customWidth="1" hidden="1" min="4" max="5" width="11.4285714285714"/>
    <col customWidth="1" min="6" max="6" width="19.285714285714299"/>
    <col customWidth="1" min="7" max="7" width="14"/>
    <col min="8" max="8" width="12.8571428571429"/>
  </cols>
  <sheetData>
    <row r="2" ht="13.5"/>
    <row r="3">
      <c r="B3" s="463" t="s">
        <v>140</v>
      </c>
      <c r="C3" s="464"/>
      <c r="D3" s="464"/>
      <c r="E3" s="464"/>
      <c r="F3" s="464"/>
      <c r="G3" s="464"/>
    </row>
    <row r="4">
      <c r="B4" s="465"/>
      <c r="C4" s="466"/>
      <c r="D4" s="466"/>
      <c r="E4" s="466"/>
      <c r="F4" s="466"/>
      <c r="G4" s="466"/>
    </row>
    <row r="5">
      <c r="B5" s="467"/>
      <c r="C5" s="467"/>
      <c r="D5" s="467"/>
      <c r="E5" s="467"/>
      <c r="F5" s="468" t="s">
        <v>40</v>
      </c>
      <c r="G5" s="468" t="s">
        <v>141</v>
      </c>
    </row>
    <row r="6" ht="18" customHeight="1">
      <c r="B6" s="469" t="s">
        <v>142</v>
      </c>
      <c r="C6" s="469"/>
      <c r="D6" s="469"/>
      <c r="E6" s="469"/>
      <c r="F6" s="470">
        <v>4005</v>
      </c>
      <c r="G6" s="470">
        <v>100</v>
      </c>
    </row>
    <row r="7" ht="18" customHeight="1">
      <c r="B7" s="471" t="s">
        <v>143</v>
      </c>
      <c r="C7" s="472"/>
      <c r="D7" s="469"/>
      <c r="E7" s="469"/>
      <c r="F7" s="470">
        <v>50</v>
      </c>
      <c r="G7" s="470"/>
    </row>
    <row r="8" ht="30.75" customHeight="1">
      <c r="B8" s="471" t="s">
        <v>144</v>
      </c>
      <c r="C8" s="473"/>
      <c r="D8" s="473"/>
      <c r="E8" s="472"/>
      <c r="F8" s="474">
        <v>6</v>
      </c>
      <c r="G8" s="467">
        <v>9.8000000000000004e-002</v>
      </c>
    </row>
    <row r="18">
      <c r="G18" s="91" t="s">
        <v>145</v>
      </c>
      <c r="H18" s="91"/>
      <c r="I18" s="91"/>
      <c r="J18" s="91"/>
      <c r="K18" s="91"/>
    </row>
    <row r="20" ht="13.5"/>
    <row r="21">
      <c r="C21" s="463" t="s">
        <v>140</v>
      </c>
      <c r="D21" s="464"/>
      <c r="E21" s="464"/>
      <c r="F21" s="464"/>
      <c r="G21" s="464"/>
      <c r="H21" s="464"/>
    </row>
    <row r="22">
      <c r="C22" s="465"/>
      <c r="D22" s="466"/>
      <c r="E22" s="466"/>
      <c r="F22" s="466"/>
      <c r="G22" s="466"/>
      <c r="H22" s="466"/>
    </row>
    <row r="23">
      <c r="C23" s="467"/>
      <c r="D23" s="467"/>
      <c r="E23" s="467"/>
      <c r="F23" s="467"/>
      <c r="G23" s="468" t="s">
        <v>33</v>
      </c>
      <c r="H23" s="468" t="s">
        <v>141</v>
      </c>
    </row>
    <row r="24" ht="14.25" customHeight="1">
      <c r="C24" s="475" t="s">
        <v>142</v>
      </c>
      <c r="D24" s="476"/>
      <c r="E24" s="476"/>
      <c r="F24" s="477"/>
      <c r="G24" s="470">
        <v>4005</v>
      </c>
      <c r="H24" s="470">
        <v>100</v>
      </c>
    </row>
    <row r="25" ht="15" customHeight="1">
      <c r="C25" s="475" t="s">
        <v>143</v>
      </c>
      <c r="D25" s="476"/>
      <c r="E25" s="476"/>
      <c r="F25" s="477"/>
      <c r="G25" s="470">
        <v>50</v>
      </c>
      <c r="H25" s="470"/>
    </row>
    <row r="26" ht="21.75" customHeight="1">
      <c r="C26" s="475" t="s">
        <v>144</v>
      </c>
      <c r="D26" s="476"/>
      <c r="E26" s="476"/>
      <c r="F26" s="477"/>
      <c r="G26" s="474">
        <v>6</v>
      </c>
      <c r="H26" s="467">
        <v>9.8000000000000004e-002</v>
      </c>
    </row>
    <row r="31">
      <c r="H31" s="478"/>
    </row>
    <row r="34">
      <c r="G34" s="479"/>
    </row>
  </sheetData>
  <mergeCells count="11">
    <mergeCell ref="B5:E5"/>
    <mergeCell ref="B6:E6"/>
    <mergeCell ref="B7:C7"/>
    <mergeCell ref="B8:E8"/>
    <mergeCell ref="G18:K18"/>
    <mergeCell ref="C23:F23"/>
    <mergeCell ref="C24:F24"/>
    <mergeCell ref="C25:F25"/>
    <mergeCell ref="C26:F26"/>
    <mergeCell ref="B3:G4"/>
    <mergeCell ref="C21:H22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B1" zoomScale="100" workbookViewId="0">
      <selection activeCell="C33" activeCellId="0" sqref="C33"/>
    </sheetView>
  </sheetViews>
  <sheetFormatPr defaultColWidth="11" defaultRowHeight="12.75"/>
  <cols>
    <col customWidth="1" min="2" max="2" width="36.285714285714299"/>
    <col customWidth="1" min="3" max="3" width="28.8571428571429"/>
    <col customWidth="1" min="4" max="4" width="22.571428571428601"/>
    <col customWidth="1" min="5" max="5" width="27"/>
    <col customWidth="1" min="6" max="6" width="14.714285714285699"/>
    <col customWidth="1" min="11" max="11" width="15.1428571428571"/>
  </cols>
  <sheetData>
    <row r="3">
      <c r="B3" s="480" t="s">
        <v>146</v>
      </c>
      <c r="C3" s="480" t="s">
        <v>25</v>
      </c>
      <c r="D3" s="480" t="s">
        <v>26</v>
      </c>
      <c r="E3" s="480" t="s">
        <v>27</v>
      </c>
      <c r="F3" s="480" t="s">
        <v>28</v>
      </c>
      <c r="G3" s="480" t="s">
        <v>29</v>
      </c>
      <c r="H3" s="480" t="s">
        <v>30</v>
      </c>
      <c r="I3" s="480" t="s">
        <v>37</v>
      </c>
      <c r="J3" s="480" t="s">
        <v>38</v>
      </c>
      <c r="K3" s="480" t="s">
        <v>39</v>
      </c>
      <c r="L3" s="480" t="s">
        <v>40</v>
      </c>
      <c r="M3" s="480" t="s">
        <v>41</v>
      </c>
      <c r="N3" s="480" t="s">
        <v>42</v>
      </c>
    </row>
    <row r="4">
      <c r="B4" s="481"/>
      <c r="C4" s="481"/>
      <c r="D4" s="481"/>
      <c r="E4" s="481"/>
      <c r="F4" s="481"/>
      <c r="G4" s="481"/>
      <c r="H4" s="481"/>
      <c r="I4" s="481"/>
      <c r="J4" s="481"/>
      <c r="K4" s="481"/>
      <c r="L4" s="481"/>
      <c r="M4" s="481"/>
      <c r="N4" s="481"/>
    </row>
    <row r="5">
      <c r="B5" s="482"/>
      <c r="C5" s="483"/>
      <c r="D5" s="483"/>
      <c r="E5" s="483"/>
      <c r="F5" s="483"/>
      <c r="G5" s="483"/>
      <c r="H5" s="483"/>
      <c r="I5" s="483"/>
      <c r="J5" s="483"/>
      <c r="K5" s="483"/>
      <c r="L5" s="483"/>
      <c r="M5" s="483"/>
      <c r="N5" s="483"/>
    </row>
    <row r="6">
      <c r="B6" s="482" t="s">
        <v>147</v>
      </c>
      <c r="C6" s="483">
        <v>315</v>
      </c>
      <c r="D6" s="483">
        <v>418</v>
      </c>
      <c r="E6" s="483">
        <v>495</v>
      </c>
      <c r="F6" s="483">
        <v>375</v>
      </c>
      <c r="G6" s="483">
        <v>599</v>
      </c>
      <c r="H6" s="483">
        <v>414</v>
      </c>
      <c r="I6" s="483">
        <v>443</v>
      </c>
      <c r="J6" s="483">
        <v>390</v>
      </c>
      <c r="K6" s="483">
        <v>469</v>
      </c>
      <c r="L6" s="483">
        <v>482</v>
      </c>
      <c r="M6" s="483"/>
      <c r="N6" s="483"/>
    </row>
    <row r="7">
      <c r="B7" s="482" t="s">
        <v>148</v>
      </c>
      <c r="C7" s="483">
        <v>48</v>
      </c>
      <c r="D7" s="483">
        <v>108</v>
      </c>
      <c r="E7" s="483">
        <v>99</v>
      </c>
      <c r="F7" s="483">
        <v>76</v>
      </c>
      <c r="G7" s="483">
        <v>104</v>
      </c>
      <c r="H7" s="483">
        <v>66</v>
      </c>
      <c r="I7" s="483">
        <v>95</v>
      </c>
      <c r="J7" s="483">
        <v>100</v>
      </c>
      <c r="K7" s="483">
        <v>98</v>
      </c>
      <c r="L7" s="483">
        <v>74</v>
      </c>
      <c r="M7" s="483"/>
      <c r="N7" s="483"/>
    </row>
    <row r="8">
      <c r="B8" s="482" t="s">
        <v>149</v>
      </c>
      <c r="C8" s="483">
        <v>2268</v>
      </c>
      <c r="D8" s="483">
        <v>3451</v>
      </c>
      <c r="E8" s="483">
        <v>3368</v>
      </c>
      <c r="F8" s="483">
        <v>2773</v>
      </c>
      <c r="G8" s="483">
        <v>2842</v>
      </c>
      <c r="H8" s="483">
        <v>2781</v>
      </c>
      <c r="I8" s="483">
        <v>3483</v>
      </c>
      <c r="J8" s="483">
        <v>2692</v>
      </c>
      <c r="K8" s="483">
        <v>3252</v>
      </c>
      <c r="L8" s="483">
        <v>3449</v>
      </c>
      <c r="M8" s="483"/>
      <c r="N8" s="483"/>
    </row>
    <row r="9">
      <c r="B9" s="484" t="s">
        <v>33</v>
      </c>
      <c r="C9" s="484">
        <f>+C6+C7+C8</f>
        <v>2631</v>
      </c>
      <c r="D9" s="484">
        <f>SUM(D6:D8)</f>
        <v>3977</v>
      </c>
      <c r="E9" s="484">
        <f>SUM(E6:E8)</f>
        <v>3962</v>
      </c>
      <c r="F9" s="484">
        <f>SUM(F6:F8)</f>
        <v>3224</v>
      </c>
      <c r="G9" s="484">
        <f>SUM(G6:G8)</f>
        <v>3545</v>
      </c>
      <c r="H9" s="484">
        <f>SUM(H6:H8)</f>
        <v>3261</v>
      </c>
      <c r="I9" s="484">
        <f>SUM(I6:I8)</f>
        <v>4021</v>
      </c>
      <c r="J9" s="484">
        <f>SUM(J6:J8)</f>
        <v>3182</v>
      </c>
      <c r="K9" s="484">
        <f>SUM(K6:K8)</f>
        <v>3819</v>
      </c>
      <c r="L9" s="484">
        <f>SUM(L6:L8)</f>
        <v>4005</v>
      </c>
      <c r="M9" s="484"/>
      <c r="N9" s="484"/>
    </row>
    <row r="10" ht="12.75"/>
    <row r="11">
      <c r="D11" s="2"/>
    </row>
    <row r="13" ht="12.75"/>
    <row r="14" ht="12.75"/>
    <row r="16" ht="12.75"/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customXml/_rels/item1.xml.rels><?xml version="1.0" encoding="UTF-8" standalone="yes"?><Relationships xmlns="http://schemas.openxmlformats.org/package/2006/relationships"><Relationship 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  <arrUserId title="INFO GENERAL_1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ONLYOFFICE/8.3.2.19</Application>
  <HeadingPairs>
    <vt:vector size="0" baseType="variant"/>
  </HeadingPairs>
  <TitlesOfParts>
    <vt:vector size="0" baseType="lpstr"/>
  </TitlesOfParts>
  <Company>JAIME QUINTERO SOTO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revision>2</cp:revision>
  <dcterms:created xsi:type="dcterms:W3CDTF">2004-07-02T22:03:00Z</dcterms:created>
  <dcterms:modified xsi:type="dcterms:W3CDTF">2025-11-13T06:20:42Z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1F6108C357BB47C997E54D7D736094C8_13</vt:lpwstr>
  </property>
  <property fmtid="{D5CDD505-2E9C-101B-9397-08002B2CF9AE}" pid="3" name="KSOProductBuildVer">
    <vt:lpwstr>3082-12.2.0.19805</vt:lpwstr>
  </property>
</Properties>
</file>