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/>
  </bookViews>
  <sheets>
    <sheet name="MARZO 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<sst xmlns="http://schemas.openxmlformats.org/spreadsheetml/2006/main" count="623" uniqueCount="173">
  <si>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</si>
  <si>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</si>
  <si>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</si>
  <si>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</si>
  <si>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</si>
  <si>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</si>
  <si>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</si>
  <si>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</si>
  <si>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</si>
  <si>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</si>
  <si>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</si>
  <si>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</si>
  <si>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 xml:space="preserve">               JAIRO HERNAN CADENA ORTEGA</t>
  </si>
  <si>
    <t>jairocadena@narino.gov.co</t>
  </si>
  <si>
    <t>7333737 -  301 4212114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</si>
  <si>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</si>
  <si>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</si>
  <si>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</si>
  <si>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</si>
  <si>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</si>
  <si>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</si>
  <si>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>melvy08@hotmail.com     -  ruthgordillo@narino.gov.co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</si>
  <si>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</si>
  <si>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</si>
  <si>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</si>
  <si>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</si>
  <si>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</si>
  <si>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</si>
  <si>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</si>
  <si>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</si>
  <si>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</si>
  <si>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</si>
  <si>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</si>
  <si>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</si>
  <si>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</si>
  <si>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</si>
  <si>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</si>
  <si>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</si>
  <si>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</si>
  <si>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</si>
  <si>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</si>
  <si>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</si>
  <si>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</si>
  <si>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</si>
  <si>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</si>
  <si>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</si>
  <si>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</si>
  <si>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</si>
  <si>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</si>
  <si>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</si>
  <si>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</si>
  <si>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</si>
  <si>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</si>
  <si>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</si>
  <si>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</si>
  <si>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</si>
  <si>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</si>
  <si>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</si>
  <si>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</si>
  <si>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</si>
  <si>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</si>
  <si>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</si>
  <si>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</si>
  <si>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</si>
  <si>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</si>
  <si>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</si>
  <si>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</si>
  <si>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</si>
  <si>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</si>
  <si>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</si>
  <si>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</si>
  <si>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</si>
  <si>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</si>
  <si>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</si>
  <si>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</si>
  <si>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</si>
  <si>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</si>
  <si>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</si>
  <si>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</si>
  <si>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</si>
  <si>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</si>
  <si>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</si>
  <si>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</si>
  <si>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</si>
  <si>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</si>
  <si>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</si>
  <si>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</si>
  <si>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</si>
  <si>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</si>
  <si>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</si>
  <si>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</si>
  <si>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</si>
  <si>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</si>
  <si>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</si>
  <si>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</si>
  <si>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</si>
  <si>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</si>
  <si>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</si>
  <si>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</si>
  <si>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</si>
  <si>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</si>
  <si>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</si>
  <si>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</si>
  <si>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</si>
  <si>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</si>
  <si>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</si>
  <si>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</si>
  <si>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</si>
  <si>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</si>
  <si>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</si>
  <si>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</si>
  <si>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</si>
  <si>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</si>
  <si>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</si>
  <si>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</si>
  <si>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</si>
  <si>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</si>
  <si>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</si>
  <si>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</si>
  <si>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</si>
  <si>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</si>
  <si>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</si>
  <si>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</si>
  <si>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</si>
  <si>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</si>
  <si>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</si>
  <si>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</si>
  <si>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</si>
  <si>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</si>
  <si>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</si>
  <si>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</si>
  <si>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</si>
  <si>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</si>
  <si>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</si>
  <si>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</si>
  <si>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</si>
  <si>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</si>
  <si>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</si>
  <si>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</si>
  <si>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</si>
  <si>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</si>
  <si>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</si>
  <si>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</si>
  <si>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</si>
  <si>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</si>
  <si>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</si>
  <si>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</si>
  <si>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</si>
  <si>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</si>
  <si>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COBERTURA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</si>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</sst>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8">
    <font>
      <sz val="10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b/>
      <sz val="11"/>
      <color indexed="8"/>
      <name val="Arial"/>
      <charset val="134"/>
    </font>
    <font>
      <sz val="11"/>
      <color indexed="63"/>
      <name val="Arial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177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5" fillId="5" borderId="6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65" applyNumberFormat="0" applyFill="0" applyAlignment="0" applyProtection="0">
      <alignment vertical="center"/>
    </xf>
    <xf numFmtId="0" fontId="32" fillId="0" borderId="65" applyNumberFormat="0" applyFill="0" applyAlignment="0" applyProtection="0">
      <alignment vertical="center"/>
    </xf>
    <xf numFmtId="0" fontId="33" fillId="0" borderId="6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67" applyNumberFormat="0" applyAlignment="0" applyProtection="0">
      <alignment vertical="center"/>
    </xf>
    <xf numFmtId="0" fontId="35" fillId="7" borderId="68" applyNumberFormat="0" applyAlignment="0" applyProtection="0">
      <alignment vertical="center"/>
    </xf>
    <xf numFmtId="0" fontId="36" fillId="7" borderId="67" applyNumberFormat="0" applyAlignment="0" applyProtection="0">
      <alignment vertical="center"/>
    </xf>
    <xf numFmtId="0" fontId="37" fillId="8" borderId="69" applyNumberFormat="0" applyAlignment="0" applyProtection="0">
      <alignment vertical="center"/>
    </xf>
    <xf numFmtId="0" fontId="38" fillId="0" borderId="70" applyNumberFormat="0" applyFill="0" applyAlignment="0" applyProtection="0">
      <alignment vertical="center"/>
    </xf>
    <xf numFmtId="0" fontId="39" fillId="0" borderId="71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3" fontId="23" fillId="0" borderId="0" applyFont="0" applyFill="0" applyBorder="0" applyAlignment="0" applyProtection="0"/>
    <xf numFmtId="178" fontId="23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23" fillId="0" borderId="0"/>
    <xf numFmtId="0" fontId="2" fillId="0" borderId="0"/>
    <xf numFmtId="0" fontId="47" fillId="0" borderId="0"/>
    <xf numFmtId="9" fontId="47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53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/>
    <xf numFmtId="0" fontId="5" fillId="2" borderId="3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3" xfId="0" applyFont="1" applyFill="1" applyBorder="1"/>
    <xf numFmtId="0" fontId="2" fillId="2" borderId="9" xfId="0" applyFont="1" applyFill="1" applyBorder="1"/>
    <xf numFmtId="0" fontId="6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10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9" fillId="0" borderId="14" xfId="0" applyFont="1" applyBorder="1" applyAlignment="1">
      <alignment horizontal="left" vertical="top"/>
    </xf>
    <xf numFmtId="0" fontId="11" fillId="0" borderId="10" xfId="0" applyFont="1" applyBorder="1" applyAlignment="1" applyProtection="1">
      <alignment horizontal="center"/>
      <protection locked="0"/>
    </xf>
    <xf numFmtId="0" fontId="11" fillId="0" borderId="11" xfId="0" applyFont="1" applyBorder="1" applyAlignment="1" applyProtection="1">
      <alignment horizontal="center"/>
      <protection locked="0"/>
    </xf>
    <xf numFmtId="0" fontId="11" fillId="0" borderId="15" xfId="0" applyFont="1" applyBorder="1" applyAlignment="1" applyProtection="1">
      <alignment horizontal="center"/>
      <protection locked="0"/>
    </xf>
    <xf numFmtId="0" fontId="11" fillId="0" borderId="16" xfId="0" applyFont="1" applyBorder="1" applyAlignment="1" applyProtection="1">
      <alignment horizontal="center"/>
      <protection locked="0"/>
    </xf>
    <xf numFmtId="0" fontId="9" fillId="0" borderId="13" xfId="0" applyFont="1" applyBorder="1" applyAlignment="1" applyProtection="1">
      <alignment vertical="top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/>
      <protection locked="0"/>
    </xf>
    <xf numFmtId="0" fontId="11" fillId="0" borderId="18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22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13" fillId="3" borderId="2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14" fillId="3" borderId="37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/>
    </xf>
    <xf numFmtId="0" fontId="14" fillId="3" borderId="39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41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/>
    </xf>
    <xf numFmtId="0" fontId="14" fillId="3" borderId="44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48" xfId="0" applyFont="1" applyBorder="1" applyProtection="1">
      <protection locked="0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26" xfId="0" applyFont="1" applyBorder="1" applyAlignment="1" applyProtection="1">
      <alignment horizontal="center"/>
      <protection locked="0"/>
    </xf>
    <xf numFmtId="0" fontId="15" fillId="4" borderId="30" xfId="0" applyFont="1" applyFill="1" applyBorder="1" applyAlignment="1">
      <alignment horizontal="center"/>
    </xf>
    <xf numFmtId="0" fontId="15" fillId="4" borderId="31" xfId="0" applyFont="1" applyFill="1" applyBorder="1" applyAlignment="1">
      <alignment horizontal="center"/>
    </xf>
    <xf numFmtId="0" fontId="15" fillId="4" borderId="8" xfId="0" applyFont="1" applyFill="1" applyBorder="1" applyProtection="1">
      <protection locked="0"/>
    </xf>
    <xf numFmtId="0" fontId="15" fillId="4" borderId="3" xfId="0" applyFont="1" applyFill="1" applyBorder="1" applyProtection="1">
      <protection locked="0"/>
    </xf>
    <xf numFmtId="0" fontId="15" fillId="4" borderId="7" xfId="0" applyFont="1" applyFill="1" applyBorder="1" applyProtection="1">
      <protection locked="0"/>
    </xf>
    <xf numFmtId="0" fontId="15" fillId="4" borderId="30" xfId="0" applyFont="1" applyFill="1" applyBorder="1" applyAlignment="1" applyProtection="1">
      <alignment horizontal="center"/>
      <protection locked="0"/>
    </xf>
    <xf numFmtId="0" fontId="15" fillId="0" borderId="30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0" xfId="0" applyFont="1" applyBorder="1" applyAlignment="1" applyProtection="1">
      <alignment horizontal="center"/>
      <protection locked="0"/>
    </xf>
    <xf numFmtId="0" fontId="16" fillId="0" borderId="28" xfId="0" applyFont="1" applyBorder="1" applyProtection="1">
      <protection locked="0"/>
    </xf>
    <xf numFmtId="0" fontId="16" fillId="0" borderId="9" xfId="0" applyFont="1" applyBorder="1" applyProtection="1">
      <protection locked="0"/>
    </xf>
    <xf numFmtId="0" fontId="16" fillId="0" borderId="29" xfId="0" applyFont="1" applyBorder="1" applyProtection="1">
      <protection locked="0"/>
    </xf>
    <xf numFmtId="0" fontId="15" fillId="4" borderId="43" xfId="0" applyFont="1" applyFill="1" applyBorder="1" applyAlignment="1" applyProtection="1">
      <alignment horizontal="center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2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2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2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9" fillId="0" borderId="51" xfId="0" applyFont="1" applyBorder="1" applyAlignment="1">
      <alignment horizontal="left" vertical="top"/>
    </xf>
    <xf numFmtId="0" fontId="11" fillId="0" borderId="16" xfId="0" applyFont="1" applyBorder="1" applyAlignment="1" applyProtection="1">
      <alignment horizontal="left" vertical="top"/>
      <protection locked="0"/>
    </xf>
    <xf numFmtId="0" fontId="11" fillId="0" borderId="11" xfId="0" applyFont="1" applyBorder="1" applyAlignment="1" applyProtection="1">
      <alignment horizontal="left" vertical="top"/>
      <protection locked="0"/>
    </xf>
    <xf numFmtId="0" fontId="9" fillId="0" borderId="14" xfId="0" applyFont="1" applyBorder="1" applyAlignment="1" applyProtection="1">
      <alignment vertical="top"/>
      <protection locked="0"/>
    </xf>
    <xf numFmtId="0" fontId="9" fillId="0" borderId="52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11" fillId="0" borderId="15" xfId="0" applyFont="1" applyBorder="1" applyAlignment="1" applyProtection="1">
      <alignment horizontal="center" vertical="center"/>
      <protection locked="0"/>
    </xf>
    <xf numFmtId="0" fontId="17" fillId="0" borderId="0" xfId="6" applyFont="1" applyAlignment="1" applyProtection="1"/>
    <xf numFmtId="0" fontId="4" fillId="0" borderId="0" xfId="0" applyFont="1"/>
    <xf numFmtId="0" fontId="4" fillId="0" borderId="0" xfId="6" applyFont="1" applyAlignment="1" applyProtection="1"/>
    <xf numFmtId="0" fontId="9" fillId="0" borderId="4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2" fillId="0" borderId="17" xfId="0" applyFont="1" applyBorder="1"/>
    <xf numFmtId="0" fontId="0" fillId="0" borderId="18" xfId="0" applyBorder="1"/>
    <xf numFmtId="0" fontId="11" fillId="0" borderId="0" xfId="0" applyFont="1" applyAlignment="1" applyProtection="1">
      <alignment horizontal="left"/>
      <protection locked="0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2" fillId="0" borderId="18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13" fillId="3" borderId="5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/>
    </xf>
    <xf numFmtId="0" fontId="16" fillId="0" borderId="27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left"/>
      <protection locked="0"/>
    </xf>
    <xf numFmtId="0" fontId="16" fillId="0" borderId="2" xfId="0" applyFont="1" applyBorder="1" applyAlignment="1" applyProtection="1">
      <alignment horizontal="left"/>
      <protection locked="0"/>
    </xf>
    <xf numFmtId="0" fontId="16" fillId="4" borderId="31" xfId="0" applyFont="1" applyFill="1" applyBorder="1" applyAlignment="1" applyProtection="1">
      <alignment horizontal="center"/>
      <protection locked="0"/>
    </xf>
    <xf numFmtId="0" fontId="16" fillId="4" borderId="28" xfId="0" applyFont="1" applyFill="1" applyBorder="1" applyAlignment="1" applyProtection="1">
      <alignment horizontal="left"/>
      <protection locked="0"/>
    </xf>
    <xf numFmtId="0" fontId="16" fillId="4" borderId="9" xfId="0" applyFont="1" applyFill="1" applyBorder="1" applyAlignment="1" applyProtection="1">
      <alignment horizontal="left"/>
      <protection locked="0"/>
    </xf>
    <xf numFmtId="0" fontId="16" fillId="0" borderId="31" xfId="0" applyFont="1" applyBorder="1" applyAlignment="1" applyProtection="1">
      <alignment horizontal="center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6" fillId="0" borderId="28" xfId="0" applyFont="1" applyBorder="1" applyAlignment="1" applyProtection="1">
      <alignment horizontal="left"/>
      <protection locked="0"/>
    </xf>
    <xf numFmtId="0" fontId="16" fillId="0" borderId="9" xfId="0" applyFont="1" applyBorder="1" applyAlignment="1" applyProtection="1">
      <alignment horizontal="left"/>
      <protection locked="0"/>
    </xf>
    <xf numFmtId="0" fontId="16" fillId="4" borderId="8" xfId="0" applyFont="1" applyFill="1" applyBorder="1" applyAlignment="1" applyProtection="1">
      <alignment horizontal="left"/>
      <protection locked="0"/>
    </xf>
    <xf numFmtId="0" fontId="16" fillId="4" borderId="3" xfId="0" applyFont="1" applyFill="1" applyBorder="1" applyAlignment="1" applyProtection="1">
      <alignment horizontal="left"/>
      <protection locked="0"/>
    </xf>
    <xf numFmtId="0" fontId="16" fillId="4" borderId="44" xfId="0" applyFont="1" applyFill="1" applyBorder="1" applyAlignment="1" applyProtection="1">
      <alignment horizontal="center"/>
      <protection locked="0"/>
    </xf>
    <xf numFmtId="0" fontId="16" fillId="4" borderId="45" xfId="0" applyFont="1" applyFill="1" applyBorder="1" applyAlignment="1" applyProtection="1">
      <alignment horizontal="left"/>
      <protection locked="0"/>
    </xf>
    <xf numFmtId="0" fontId="16" fillId="4" borderId="46" xfId="0" applyFont="1" applyFill="1" applyBorder="1" applyAlignment="1" applyProtection="1">
      <alignment horizontal="left"/>
      <protection locked="0"/>
    </xf>
    <xf numFmtId="0" fontId="18" fillId="0" borderId="44" xfId="0" applyFont="1" applyBorder="1" applyAlignment="1" applyProtection="1">
      <alignment horizontal="center"/>
      <protection locked="0"/>
    </xf>
    <xf numFmtId="0" fontId="18" fillId="0" borderId="45" xfId="0" applyFont="1" applyBorder="1" applyAlignment="1" applyProtection="1">
      <alignment horizontal="left"/>
      <protection locked="0"/>
    </xf>
    <xf numFmtId="0" fontId="18" fillId="0" borderId="46" xfId="0" applyFont="1" applyBorder="1" applyAlignment="1" applyProtection="1">
      <alignment horizontal="left"/>
      <protection locked="0"/>
    </xf>
    <xf numFmtId="0" fontId="18" fillId="0" borderId="0" xfId="0" applyFont="1" applyAlignment="1" applyProtection="1">
      <alignment horizontal="center"/>
      <protection locked="0"/>
    </xf>
    <xf numFmtId="0" fontId="18" fillId="0" borderId="0" xfId="0" applyFont="1" applyProtection="1">
      <protection locked="0"/>
    </xf>
    <xf numFmtId="0" fontId="9" fillId="0" borderId="54" xfId="0" applyFont="1" applyBorder="1" applyAlignment="1">
      <alignment vertical="top"/>
    </xf>
    <xf numFmtId="0" fontId="9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1" fillId="0" borderId="16" xfId="0" applyNumberFormat="1" applyFont="1" applyBorder="1" applyAlignment="1" applyProtection="1">
      <alignment horizontal="left"/>
      <protection locked="0"/>
    </xf>
    <xf numFmtId="0" fontId="11" fillId="0" borderId="11" xfId="0" applyFont="1" applyBorder="1" applyAlignment="1" applyProtection="1">
      <alignment horizontal="left"/>
      <protection locked="0"/>
    </xf>
    <xf numFmtId="0" fontId="11" fillId="0" borderId="15" xfId="0" applyFont="1" applyBorder="1" applyAlignment="1" applyProtection="1">
      <alignment horizontal="left" vertical="top"/>
      <protection locked="0"/>
    </xf>
    <xf numFmtId="0" fontId="17" fillId="0" borderId="11" xfId="6" applyFont="1" applyBorder="1" applyAlignment="1" applyProtection="1">
      <alignment horizontal="left"/>
      <protection locked="0"/>
    </xf>
    <xf numFmtId="0" fontId="19" fillId="0" borderId="11" xfId="0" applyFont="1" applyBorder="1" applyAlignment="1" applyProtection="1">
      <alignment horizontal="left"/>
      <protection locked="0"/>
    </xf>
    <xf numFmtId="0" fontId="11" fillId="0" borderId="52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9" fillId="0" borderId="51" xfId="0" applyFont="1" applyBorder="1" applyAlignment="1">
      <alignment vertical="top"/>
    </xf>
    <xf numFmtId="0" fontId="9" fillId="0" borderId="13" xfId="0" applyFont="1" applyBorder="1" applyAlignment="1">
      <alignment vertical="top"/>
    </xf>
    <xf numFmtId="0" fontId="11" fillId="0" borderId="52" xfId="0" applyFont="1" applyBorder="1" applyAlignment="1" applyProtection="1">
      <alignment horizontal="left"/>
      <protection locked="0"/>
    </xf>
    <xf numFmtId="0" fontId="9" fillId="0" borderId="19" xfId="0" applyFont="1" applyBorder="1" applyAlignment="1">
      <alignment horizontal="left" vertical="top"/>
    </xf>
    <xf numFmtId="0" fontId="0" fillId="0" borderId="23" xfId="0" applyBorder="1"/>
    <xf numFmtId="0" fontId="11" fillId="0" borderId="18" xfId="0" applyFont="1" applyBorder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13" fillId="3" borderId="42" xfId="0" applyFont="1" applyFill="1" applyBorder="1" applyAlignment="1">
      <alignment horizontal="center" wrapText="1"/>
    </xf>
    <xf numFmtId="0" fontId="13" fillId="3" borderId="53" xfId="0" applyFont="1" applyFill="1" applyBorder="1" applyAlignment="1">
      <alignment horizontal="center" wrapText="1"/>
    </xf>
    <xf numFmtId="0" fontId="16" fillId="0" borderId="16" xfId="0" applyFont="1" applyBorder="1" applyAlignment="1" applyProtection="1">
      <alignment horizontal="left"/>
      <protection locked="0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26" xfId="0" applyFont="1" applyBorder="1" applyProtection="1">
      <protection locked="0"/>
    </xf>
    <xf numFmtId="0" fontId="15" fillId="0" borderId="2" xfId="0" applyFont="1" applyBorder="1" applyProtection="1">
      <protection locked="0"/>
    </xf>
    <xf numFmtId="0" fontId="15" fillId="0" borderId="16" xfId="0" applyFont="1" applyBorder="1" applyProtection="1">
      <protection locked="0"/>
    </xf>
    <xf numFmtId="0" fontId="16" fillId="4" borderId="29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30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6" fillId="4" borderId="28" xfId="0" applyFont="1" applyFill="1" applyBorder="1" applyProtection="1">
      <protection locked="0"/>
    </xf>
    <xf numFmtId="0" fontId="16" fillId="4" borderId="9" xfId="0" applyFont="1" applyFill="1" applyBorder="1" applyProtection="1">
      <protection locked="0"/>
    </xf>
    <xf numFmtId="0" fontId="16" fillId="4" borderId="29" xfId="0" applyFont="1" applyFill="1" applyBorder="1" applyProtection="1">
      <protection locked="0"/>
    </xf>
    <xf numFmtId="0" fontId="16" fillId="0" borderId="29" xfId="0" applyFont="1" applyBorder="1" applyAlignment="1" applyProtection="1">
      <alignment horizontal="left"/>
      <protection locked="0"/>
    </xf>
    <xf numFmtId="0" fontId="16" fillId="4" borderId="7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Protection="1">
      <protection locked="0"/>
    </xf>
    <xf numFmtId="0" fontId="16" fillId="4" borderId="47" xfId="0" applyFont="1" applyFill="1" applyBorder="1" applyAlignment="1" applyProtection="1">
      <alignment horizontal="left"/>
      <protection locked="0"/>
    </xf>
    <xf numFmtId="0" fontId="16" fillId="4" borderId="43" xfId="0" applyFont="1" applyFill="1" applyBorder="1" applyProtection="1">
      <protection locked="0"/>
    </xf>
    <xf numFmtId="0" fontId="16" fillId="4" borderId="44" xfId="0" applyFont="1" applyFill="1" applyBorder="1" applyProtection="1">
      <protection locked="0"/>
    </xf>
    <xf numFmtId="0" fontId="15" fillId="4" borderId="46" xfId="0" applyFont="1" applyFill="1" applyBorder="1" applyAlignment="1" applyProtection="1">
      <alignment horizontal="center"/>
      <protection locked="0"/>
    </xf>
    <xf numFmtId="0" fontId="15" fillId="4" borderId="47" xfId="0" applyFont="1" applyFill="1" applyBorder="1" applyAlignment="1" applyProtection="1">
      <alignment horizontal="center"/>
      <protection locked="0"/>
    </xf>
    <xf numFmtId="0" fontId="18" fillId="0" borderId="47" xfId="0" applyFont="1" applyBorder="1" applyAlignment="1" applyProtection="1">
      <alignment horizontal="left"/>
      <protection locked="0"/>
    </xf>
    <xf numFmtId="0" fontId="18" fillId="0" borderId="43" xfId="0" applyFont="1" applyBorder="1" applyProtection="1">
      <protection locked="0"/>
    </xf>
    <xf numFmtId="0" fontId="18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left"/>
      <protection locked="0"/>
    </xf>
    <xf numFmtId="0" fontId="9" fillId="0" borderId="56" xfId="0" applyFont="1" applyBorder="1" applyAlignment="1">
      <alignment horizontal="left" vertical="top"/>
    </xf>
    <xf numFmtId="0" fontId="19" fillId="0" borderId="25" xfId="0" applyFont="1" applyBorder="1" applyAlignment="1" applyProtection="1">
      <alignment horizontal="left"/>
      <protection locked="0"/>
    </xf>
    <xf numFmtId="0" fontId="11" fillId="0" borderId="57" xfId="0" applyFont="1" applyBorder="1" applyAlignment="1" applyProtection="1">
      <alignment vertical="center"/>
      <protection locked="0"/>
    </xf>
    <xf numFmtId="0" fontId="9" fillId="0" borderId="56" xfId="0" applyFont="1" applyBorder="1" applyAlignment="1">
      <alignment vertical="top"/>
    </xf>
    <xf numFmtId="0" fontId="11" fillId="0" borderId="57" xfId="0" applyFont="1" applyBorder="1" applyAlignment="1" applyProtection="1">
      <alignment horizontal="left"/>
      <protection locked="0"/>
    </xf>
    <xf numFmtId="0" fontId="11" fillId="0" borderId="23" xfId="0" applyFont="1" applyBorder="1" applyAlignment="1" applyProtection="1">
      <alignment horizontal="left"/>
      <protection locked="0"/>
    </xf>
    <xf numFmtId="0" fontId="13" fillId="0" borderId="0" xfId="0" applyFont="1" applyAlignment="1">
      <alignment horizontal="center"/>
    </xf>
    <xf numFmtId="0" fontId="5" fillId="0" borderId="3" xfId="6" applyFont="1" applyFill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31" xfId="0" applyFont="1" applyBorder="1" applyAlignment="1" applyProtection="1">
      <alignment horizontal="center"/>
      <protection locked="0"/>
    </xf>
    <xf numFmtId="0" fontId="5" fillId="0" borderId="7" xfId="6" applyFont="1" applyFill="1" applyBorder="1" applyAlignment="1" applyProtection="1">
      <alignment horizontal="center"/>
      <protection locked="0"/>
    </xf>
    <xf numFmtId="0" fontId="5" fillId="0" borderId="9" xfId="6" applyFont="1" applyFill="1" applyBorder="1" applyAlignment="1" applyProtection="1">
      <alignment horizontal="center"/>
      <protection locked="0"/>
    </xf>
    <xf numFmtId="0" fontId="5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8" fillId="3" borderId="30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8" fillId="3" borderId="43" xfId="0" applyFont="1" applyFill="1" applyBorder="1" applyAlignment="1">
      <alignment horizontal="center" wrapText="1"/>
    </xf>
    <xf numFmtId="0" fontId="8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8" fillId="3" borderId="37" xfId="0" applyFont="1" applyFill="1" applyBorder="1" applyAlignment="1">
      <alignment horizontal="center" wrapText="1"/>
    </xf>
    <xf numFmtId="0" fontId="8" fillId="3" borderId="40" xfId="0" applyFont="1" applyFill="1" applyBorder="1" applyAlignment="1">
      <alignment horizontal="center" wrapText="1"/>
    </xf>
    <xf numFmtId="0" fontId="8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2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2" fillId="3" borderId="7" xfId="3" applyNumberFormat="1" applyFont="1" applyFill="1" applyBorder="1" applyAlignment="1" applyProtection="1">
      <alignment horizontal="center"/>
    </xf>
    <xf numFmtId="10" fontId="2" fillId="3" borderId="29" xfId="3" applyNumberFormat="1" applyFont="1" applyFill="1" applyBorder="1" applyAlignment="1" applyProtection="1">
      <alignment horizontal="center"/>
    </xf>
    <xf numFmtId="0" fontId="8" fillId="3" borderId="28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 wrapText="1"/>
    </xf>
    <xf numFmtId="0" fontId="8" fillId="3" borderId="32" xfId="0" applyFont="1" applyFill="1" applyBorder="1" applyAlignment="1">
      <alignment horizontal="center" wrapText="1"/>
    </xf>
    <xf numFmtId="0" fontId="8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8" fillId="3" borderId="20" xfId="0" applyFont="1" applyFill="1" applyBorder="1" applyAlignment="1">
      <alignment horizontal="center" wrapText="1"/>
    </xf>
    <xf numFmtId="0" fontId="8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2" fillId="3" borderId="59" xfId="3" applyNumberFormat="1" applyFont="1" applyFill="1" applyBorder="1" applyAlignment="1" applyProtection="1">
      <alignment horizontal="center"/>
    </xf>
    <xf numFmtId="10" fontId="2" fillId="3" borderId="22" xfId="3" applyNumberFormat="1" applyFont="1" applyFill="1" applyBorder="1" applyAlignment="1" applyProtection="1">
      <alignment horizontal="center"/>
    </xf>
    <xf numFmtId="10" fontId="2" fillId="3" borderId="3" xfId="3" applyNumberFormat="1" applyFont="1" applyFill="1" applyBorder="1" applyAlignment="1" applyProtection="1">
      <alignment horizontal="center"/>
    </xf>
    <xf numFmtId="10" fontId="2" fillId="3" borderId="31" xfId="3" applyNumberFormat="1" applyFont="1" applyFill="1" applyBorder="1" applyAlignment="1" applyProtection="1">
      <alignment horizontal="center"/>
    </xf>
    <xf numFmtId="0" fontId="8" fillId="3" borderId="35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8" fillId="3" borderId="60" xfId="0" applyFont="1" applyFill="1" applyBorder="1" applyAlignment="1">
      <alignment horizontal="center" wrapText="1"/>
    </xf>
    <xf numFmtId="0" fontId="8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2" fillId="3" borderId="61" xfId="3" applyNumberFormat="1" applyFont="1" applyFill="1" applyBorder="1" applyAlignment="1" applyProtection="1">
      <alignment horizontal="center"/>
    </xf>
    <xf numFmtId="10" fontId="2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0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5" fillId="3" borderId="2" xfId="0" applyFont="1" applyFill="1" applyBorder="1" applyAlignment="1" applyProtection="1">
      <alignment horizontal="center"/>
      <protection locked="0"/>
    </xf>
    <xf numFmtId="0" fontId="2" fillId="3" borderId="28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0" fontId="5" fillId="3" borderId="3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3" borderId="60" xfId="0" applyFont="1" applyFill="1" applyBorder="1" applyAlignment="1">
      <alignment horizontal="center"/>
    </xf>
    <xf numFmtId="0" fontId="6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20" fillId="0" borderId="0" xfId="0" applyFont="1" applyAlignment="1">
      <alignment horizontal="center" wrapText="1"/>
    </xf>
    <xf numFmtId="0" fontId="3" fillId="3" borderId="7" xfId="0" applyFont="1" applyFill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0" fillId="3" borderId="16" xfId="0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32" xfId="0" applyFont="1" applyFill="1" applyBorder="1" applyAlignment="1">
      <alignment horizontal="left"/>
    </xf>
    <xf numFmtId="0" fontId="2" fillId="3" borderId="33" xfId="0" applyFont="1" applyFill="1" applyBorder="1" applyAlignment="1">
      <alignment horizontal="left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/>
    </xf>
    <xf numFmtId="0" fontId="6" fillId="3" borderId="6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3" fillId="3" borderId="42" xfId="0" applyFont="1" applyFill="1" applyBorder="1" applyAlignment="1">
      <alignment horizontal="center" vertical="center"/>
    </xf>
    <xf numFmtId="0" fontId="3" fillId="3" borderId="6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1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30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10" fillId="3" borderId="43" xfId="0" applyFont="1" applyFill="1" applyBorder="1" applyAlignment="1">
      <alignment horizontal="center"/>
    </xf>
    <xf numFmtId="0" fontId="10" fillId="3" borderId="46" xfId="0" applyFont="1" applyFill="1" applyBorder="1" applyAlignment="1">
      <alignment horizontal="center"/>
    </xf>
    <xf numFmtId="1" fontId="10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left" wrapText="1"/>
    </xf>
    <xf numFmtId="0" fontId="19" fillId="3" borderId="3" xfId="0" applyFont="1" applyFill="1" applyBorder="1" applyAlignment="1">
      <alignment horizontal="left"/>
    </xf>
    <xf numFmtId="0" fontId="3" fillId="3" borderId="55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1" fontId="4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23" fillId="0" borderId="0" xfId="532" applyNumberFormat="1" applyAlignment="1">
      <alignment horizontal="left"/>
    </xf>
    <xf numFmtId="1" fontId="23" fillId="0" borderId="0" xfId="532" applyNumberFormat="1" applyAlignment="1">
      <alignment horizontal="center"/>
    </xf>
    <xf numFmtId="10" fontId="24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22" fillId="0" borderId="0" xfId="0" applyNumberFormat="1" applyFont="1" applyAlignment="1">
      <alignment horizontal="center"/>
    </xf>
    <xf numFmtId="1" fontId="10" fillId="3" borderId="44" xfId="0" applyNumberFormat="1" applyFont="1" applyFill="1" applyBorder="1" applyAlignment="1" applyProtection="1">
      <alignment horizontal="center" vertical="center" wrapText="1"/>
      <protection locked="0"/>
    </xf>
    <xf numFmtId="10" fontId="22" fillId="0" borderId="0" xfId="532" applyNumberFormat="1" applyFont="1" applyAlignment="1">
      <alignment horizontal="center"/>
    </xf>
    <xf numFmtId="1" fontId="22" fillId="0" borderId="0" xfId="532" applyNumberFormat="1" applyFont="1" applyAlignment="1">
      <alignment horizontal="center"/>
    </xf>
    <xf numFmtId="1" fontId="22" fillId="0" borderId="0" xfId="0" applyNumberFormat="1" applyFont="1" applyAlignment="1">
      <alignment horizontal="center"/>
    </xf>
    <xf numFmtId="1" fontId="0" fillId="0" borderId="0" xfId="0" applyNumberFormat="1" applyProtection="1">
      <protection locked="0"/>
    </xf>
    <xf numFmtId="1" fontId="0" fillId="0" borderId="0" xfId="0" applyNumberForma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1" fontId="10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59" xfId="0" applyFont="1" applyFill="1" applyBorder="1" applyAlignment="1">
      <alignment horizontal="center"/>
    </xf>
    <xf numFmtId="0" fontId="3" fillId="3" borderId="60" xfId="0" applyFont="1" applyFill="1" applyBorder="1" applyAlignment="1">
      <alignment horizontal="center" vertical="center"/>
    </xf>
    <xf numFmtId="0" fontId="3" fillId="3" borderId="62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10" fontId="24" fillId="3" borderId="10" xfId="0" applyNumberFormat="1" applyFont="1" applyFill="1" applyBorder="1" applyAlignment="1">
      <alignment horizontal="center"/>
    </xf>
    <xf numFmtId="10" fontId="24" fillId="3" borderId="15" xfId="0" applyNumberFormat="1" applyFont="1" applyFill="1" applyBorder="1" applyAlignment="1">
      <alignment horizontal="center"/>
    </xf>
    <xf numFmtId="10" fontId="2" fillId="3" borderId="16" xfId="0" applyNumberFormat="1" applyFont="1" applyFill="1" applyBorder="1" applyAlignment="1" applyProtection="1">
      <alignment horizontal="center"/>
      <protection locked="0"/>
    </xf>
    <xf numFmtId="10" fontId="24" fillId="3" borderId="28" xfId="0" applyNumberFormat="1" applyFont="1" applyFill="1" applyBorder="1" applyAlignment="1">
      <alignment horizontal="center"/>
    </xf>
    <xf numFmtId="10" fontId="24" fillId="3" borderId="8" xfId="0" applyNumberFormat="1" applyFont="1" applyFill="1" applyBorder="1" applyAlignment="1">
      <alignment horizontal="center"/>
    </xf>
    <xf numFmtId="10" fontId="2" fillId="3" borderId="7" xfId="0" applyNumberFormat="1" applyFont="1" applyFill="1" applyBorder="1" applyAlignment="1" applyProtection="1">
      <alignment horizontal="center"/>
      <protection locked="0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 wrapText="1"/>
    </xf>
    <xf numFmtId="0" fontId="5" fillId="3" borderId="43" xfId="0" applyFont="1" applyFill="1" applyBorder="1" applyAlignment="1">
      <alignment horizontal="left" wrapText="1"/>
    </xf>
    <xf numFmtId="0" fontId="5" fillId="3" borderId="46" xfId="0" applyFont="1" applyFill="1" applyBorder="1" applyAlignment="1">
      <alignment horizontal="left" wrapText="1"/>
    </xf>
    <xf numFmtId="0" fontId="5" fillId="3" borderId="47" xfId="0" applyFont="1" applyFill="1" applyBorder="1" applyAlignment="1">
      <alignment horizontal="left" wrapText="1"/>
    </xf>
    <xf numFmtId="10" fontId="24" fillId="3" borderId="32" xfId="0" applyNumberFormat="1" applyFont="1" applyFill="1" applyBorder="1" applyAlignment="1">
      <alignment horizontal="center"/>
    </xf>
    <xf numFmtId="10" fontId="24" fillId="3" borderId="45" xfId="0" applyNumberFormat="1" applyFont="1" applyFill="1" applyBorder="1" applyAlignment="1">
      <alignment horizontal="center"/>
    </xf>
    <xf numFmtId="10" fontId="2" fillId="3" borderId="46" xfId="0" applyNumberFormat="1" applyFont="1" applyFill="1" applyBorder="1" applyAlignment="1" applyProtection="1">
      <alignment horizontal="center"/>
      <protection locked="0"/>
    </xf>
    <xf numFmtId="0" fontId="4" fillId="3" borderId="17" xfId="0" applyFont="1" applyFill="1" applyBorder="1" applyAlignment="1" applyProtection="1">
      <alignment horizontal="left"/>
      <protection locked="0"/>
    </xf>
    <xf numFmtId="0" fontId="4" fillId="3" borderId="18" xfId="0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10" fillId="3" borderId="6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30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0" fontId="10" fillId="3" borderId="42" xfId="0" applyFont="1" applyFill="1" applyBorder="1" applyAlignment="1">
      <alignment horizontal="center"/>
    </xf>
    <xf numFmtId="0" fontId="10" fillId="3" borderId="63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left"/>
    </xf>
    <xf numFmtId="0" fontId="2" fillId="3" borderId="49" xfId="0" applyFont="1" applyFill="1" applyBorder="1" applyAlignment="1">
      <alignment horizontal="left"/>
    </xf>
    <xf numFmtId="0" fontId="2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2" fillId="3" borderId="29" xfId="0" applyFont="1" applyFill="1" applyBorder="1" applyAlignment="1">
      <alignment horizontal="left"/>
    </xf>
    <xf numFmtId="0" fontId="2" fillId="3" borderId="34" xfId="0" applyFont="1" applyFill="1" applyBorder="1" applyAlignment="1">
      <alignment horizontal="left"/>
    </xf>
    <xf numFmtId="0" fontId="10" fillId="3" borderId="2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3" fillId="3" borderId="61" xfId="0" applyFont="1" applyFill="1" applyBorder="1" applyAlignment="1">
      <alignment horizontal="center" vertical="center"/>
    </xf>
    <xf numFmtId="10" fontId="2" fillId="3" borderId="15" xfId="0" applyNumberFormat="1" applyFont="1" applyFill="1" applyBorder="1" applyAlignment="1" applyProtection="1">
      <alignment horizontal="center"/>
      <protection locked="0"/>
    </xf>
    <xf numFmtId="10" fontId="2" fillId="3" borderId="2" xfId="0" applyNumberFormat="1" applyFont="1" applyFill="1" applyBorder="1" applyAlignment="1" applyProtection="1">
      <alignment horizontal="center"/>
      <protection locked="0"/>
    </xf>
    <xf numFmtId="10" fontId="2" fillId="3" borderId="8" xfId="0" applyNumberFormat="1" applyFont="1" applyFill="1" applyBorder="1" applyAlignment="1" applyProtection="1">
      <alignment horizontal="center"/>
      <protection locked="0"/>
    </xf>
    <xf numFmtId="10" fontId="2" fillId="3" borderId="47" xfId="0" applyNumberFormat="1" applyFont="1" applyFill="1" applyBorder="1" applyAlignment="1" applyProtection="1">
      <alignment horizontal="center"/>
      <protection locked="0"/>
    </xf>
    <xf numFmtId="10" fontId="2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24" fillId="0" borderId="0" xfId="0" applyFont="1" applyAlignment="1">
      <alignment horizontal="center" vertical="center" wrapText="1"/>
    </xf>
    <xf numFmtId="0" fontId="0" fillId="3" borderId="27" xfId="0" applyFill="1" applyBorder="1" applyAlignment="1" applyProtection="1">
      <alignment horizontal="center"/>
      <protection locked="0"/>
    </xf>
    <xf numFmtId="10" fontId="23" fillId="0" borderId="0" xfId="532" applyNumberFormat="1" applyFont="1" applyAlignment="1">
      <alignment horizontal="left"/>
    </xf>
    <xf numFmtId="0" fontId="1" fillId="3" borderId="23" xfId="0" applyFont="1" applyFill="1" applyBorder="1" applyAlignment="1" applyProtection="1">
      <alignment horizontal="center"/>
      <protection locked="0"/>
    </xf>
    <xf numFmtId="0" fontId="10" fillId="3" borderId="57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'MARZO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'MARZO 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48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'MARZO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'MARZO 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404608"/>
        <c:axId val="160406144"/>
      </c:lineChart>
      <c:catAx>
        <c:axId val="160404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406144"/>
        <c:crosses val="autoZero"/>
        <c:auto val="1"/>
        <c:lblAlgn val="ctr"/>
        <c:lblOffset val="100"/>
        <c:noMultiLvlLbl val="0"/>
      </c:catAx>
      <c:valAx>
        <c:axId val="1604061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40460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b5d08ce5-1d91-4445-b6a4-f302cb40bdd1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'MARZO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'MARZO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732288"/>
        <c:axId val="160733824"/>
      </c:barChart>
      <c:catAx>
        <c:axId val="160732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733824"/>
        <c:crosses val="autoZero"/>
        <c:auto val="1"/>
        <c:lblAlgn val="ctr"/>
        <c:lblOffset val="100"/>
        <c:noMultiLvlLbl val="0"/>
      </c:catAx>
      <c:valAx>
        <c:axId val="1607338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7322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81b26c38-9154-457a-b9da-bee29fa036ab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'MARZO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819072"/>
        <c:axId val="160820608"/>
      </c:lineChart>
      <c:catAx>
        <c:axId val="160819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20608"/>
        <c:crosses val="autoZero"/>
        <c:auto val="1"/>
        <c:lblAlgn val="ctr"/>
        <c:lblOffset val="100"/>
        <c:noMultiLvlLbl val="0"/>
      </c:catAx>
      <c:valAx>
        <c:axId val="1608206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19072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811fb6d9-4404-4243-839f-bffe051ce5d9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'MARZO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532</c:v>
                </c:pt>
                <c:pt idx="2">
                  <c:v>307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'MARZO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997568"/>
        <c:axId val="99999104"/>
      </c:barChart>
      <c:catAx>
        <c:axId val="999975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99999104"/>
        <c:crosses val="autoZero"/>
        <c:auto val="1"/>
        <c:lblAlgn val="ctr"/>
        <c:lblOffset val="100"/>
        <c:noMultiLvlLbl val="0"/>
      </c:catAx>
      <c:valAx>
        <c:axId val="999991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999975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9d98df1-9fb0-4739-8eb5-407c752e1b4d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'MARZO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'MARZO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863744"/>
        <c:axId val="160865280"/>
      </c:barChart>
      <c:catAx>
        <c:axId val="160863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65280"/>
        <c:crosses val="autoZero"/>
        <c:auto val="1"/>
        <c:lblAlgn val="ctr"/>
        <c:lblOffset val="100"/>
        <c:noMultiLvlLbl val="0"/>
      </c:catAx>
      <c:valAx>
        <c:axId val="1608652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8637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1c32f55c-fd30-4537-811c-5794774a7df6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'MARZO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2616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'MARZO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067008"/>
        <c:axId val="161068544"/>
      </c:lineChart>
      <c:catAx>
        <c:axId val="161067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068544"/>
        <c:crosses val="autoZero"/>
        <c:auto val="1"/>
        <c:lblAlgn val="ctr"/>
        <c:lblOffset val="100"/>
        <c:noMultiLvlLbl val="0"/>
      </c:catAx>
      <c:valAx>
        <c:axId val="1610685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06700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9b8d5a07-9d9e-468f-83e7-479e58a9e77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'MARZO 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'MARZO  2024'!$F$308:$F$313</c:f>
              <c:numCache>
                <c:formatCode>General</c:formatCode>
                <c:ptCount val="6"/>
                <c:pt idx="0">
                  <c:v>2070</c:v>
                </c:pt>
                <c:pt idx="1">
                  <c:v>6419</c:v>
                </c:pt>
                <c:pt idx="2">
                  <c:v>1</c:v>
                </c:pt>
                <c:pt idx="3">
                  <c:v>0</c:v>
                </c:pt>
                <c:pt idx="4">
                  <c:v>2356</c:v>
                </c:pt>
                <c:pt idx="5">
                  <c:v>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3218b236-9ca1-4619-86ec-e42e2c0f82d2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'MARZO 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2024'!$F$235</c:f>
              <c:numCache>
                <c:formatCode>0</c:formatCode>
                <c:ptCount val="1"/>
                <c:pt idx="0">
                  <c:v>94</c:v>
                </c:pt>
              </c:numCache>
            </c:numRef>
          </c:val>
        </c:ser>
        <c:ser>
          <c:idx val="1"/>
          <c:order val="1"/>
          <c:tx>
            <c:strRef>
              <c:f>'MARZO 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2024'!$F$236</c:f>
              <c:numCache>
                <c:formatCode>0</c:formatCode>
                <c:ptCount val="1"/>
                <c:pt idx="0">
                  <c:v>500</c:v>
                </c:pt>
              </c:numCache>
            </c:numRef>
          </c:val>
        </c:ser>
        <c:ser>
          <c:idx val="2"/>
          <c:order val="2"/>
          <c:tx>
            <c:strRef>
              <c:f>'MARZO 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2024'!$F$237</c:f>
              <c:numCache>
                <c:formatCode>0</c:formatCode>
                <c:ptCount val="1"/>
                <c:pt idx="0">
                  <c:v>1354</c:v>
                </c:pt>
              </c:numCache>
            </c:numRef>
          </c:val>
        </c:ser>
        <c:ser>
          <c:idx val="3"/>
          <c:order val="3"/>
          <c:tx>
            <c:strRef>
              <c:f>'MARZO 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2024'!$F$238</c:f>
              <c:numCache>
                <c:formatCode>0</c:formatCode>
                <c:ptCount val="1"/>
                <c:pt idx="0">
                  <c:v>685</c:v>
                </c:pt>
              </c:numCache>
            </c:numRef>
          </c:val>
        </c:ser>
        <c:ser>
          <c:idx val="4"/>
          <c:order val="4"/>
          <c:tx>
            <c:strRef>
              <c:f>'MARZO 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2024'!$F$239</c:f>
              <c:numCache>
                <c:formatCode>0</c:formatCode>
                <c:ptCount val="1"/>
                <c:pt idx="0">
                  <c:v>636</c:v>
                </c:pt>
              </c:numCache>
            </c:numRef>
          </c:val>
        </c:ser>
        <c:ser>
          <c:idx val="6"/>
          <c:order val="5"/>
          <c:tx>
            <c:strRef>
              <c:f>'MARZO 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</c:ser>
        <c:ser>
          <c:idx val="7"/>
          <c:order val="6"/>
          <c:tx>
            <c:strRef>
              <c:f>'MARZO  2024'!$B$241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2024'!$F$241</c:f>
              <c:numCache>
                <c:formatCode>0</c:formatCode>
                <c:ptCount val="1"/>
                <c:pt idx="0">
                  <c:v>180</c:v>
                </c:pt>
              </c:numCache>
            </c:numRef>
          </c:val>
        </c:ser>
        <c:ser>
          <c:idx val="8"/>
          <c:order val="7"/>
          <c:tx>
            <c:strRef>
              <c:f>'MARZO 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2024'!$F$242</c:f>
              <c:numCache>
                <c:formatCode>0</c:formatCode>
                <c:ptCount val="1"/>
                <c:pt idx="0">
                  <c:v>626</c:v>
                </c:pt>
              </c:numCache>
            </c:numRef>
          </c:val>
        </c:ser>
        <c:ser>
          <c:idx val="5"/>
          <c:order val="8"/>
          <c:tx>
            <c:strRef>
              <c:f>'MARZO 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2024'!$F$243</c:f>
              <c:numCache>
                <c:formatCode>0</c:formatCode>
                <c:ptCount val="1"/>
                <c:pt idx="0">
                  <c:v>476</c:v>
                </c:pt>
              </c:numCache>
            </c:numRef>
          </c:val>
        </c:ser>
        <c:ser>
          <c:idx val="9"/>
          <c:order val="9"/>
          <c:tx>
            <c:strRef>
              <c:f>'MARZO 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2024'!$F$244</c:f>
              <c:numCache>
                <c:formatCode>0</c:formatCode>
                <c:ptCount val="1"/>
                <c:pt idx="0">
                  <c:v>111</c:v>
                </c:pt>
              </c:numCache>
            </c:numRef>
          </c:val>
        </c:ser>
        <c:ser>
          <c:idx val="10"/>
          <c:order val="10"/>
          <c:tx>
            <c:strRef>
              <c:f>'MARZO 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2024'!$F$245</c:f>
              <c:numCache>
                <c:formatCode>0</c:formatCode>
                <c:ptCount val="1"/>
                <c:pt idx="0">
                  <c:v>127</c:v>
                </c:pt>
              </c:numCache>
            </c:numRef>
          </c:val>
        </c:ser>
        <c:ser>
          <c:idx val="11"/>
          <c:order val="11"/>
          <c:tx>
            <c:strRef>
              <c:f>'MARZO 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2024'!$F$246</c:f>
              <c:numCache>
                <c:formatCode>0</c:formatCode>
                <c:ptCount val="1"/>
                <c:pt idx="0">
                  <c:v>163</c:v>
                </c:pt>
              </c:numCache>
            </c:numRef>
          </c:val>
        </c:ser>
        <c:ser>
          <c:idx val="12"/>
          <c:order val="12"/>
          <c:tx>
            <c:strRef>
              <c:f>'MARZO 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2024'!$F$247</c:f>
              <c:numCache>
                <c:formatCode>0</c:formatCode>
                <c:ptCount val="1"/>
                <c:pt idx="0">
                  <c:v>177</c:v>
                </c:pt>
              </c:numCache>
            </c:numRef>
          </c:val>
        </c:ser>
        <c:ser>
          <c:idx val="14"/>
          <c:order val="13"/>
          <c:tx>
            <c:strRef>
              <c:f>'MARZO 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'MARZO 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2024'!$F$249</c:f>
              <c:numCache>
                <c:formatCode>0</c:formatCode>
                <c:ptCount val="1"/>
                <c:pt idx="0">
                  <c:v>249</c:v>
                </c:pt>
              </c:numCache>
            </c:numRef>
          </c:val>
        </c:ser>
        <c:ser>
          <c:idx val="16"/>
          <c:order val="15"/>
          <c:tx>
            <c:strRef>
              <c:f>'MARZO 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2024'!$F$251</c:f>
              <c:numCache>
                <c:formatCode>0</c:formatCode>
                <c:ptCount val="1"/>
                <c:pt idx="0">
                  <c:v>174</c:v>
                </c:pt>
              </c:numCache>
            </c:numRef>
          </c:val>
        </c:ser>
        <c:ser>
          <c:idx val="17"/>
          <c:order val="16"/>
          <c:tx>
            <c:strRef>
              <c:f>'MARZO 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2024'!$F$252</c:f>
              <c:numCache>
                <c:formatCode>0</c:formatCode>
                <c:ptCount val="1"/>
                <c:pt idx="0">
                  <c:v>178</c:v>
                </c:pt>
              </c:numCache>
            </c:numRef>
          </c:val>
        </c:ser>
        <c:ser>
          <c:idx val="18"/>
          <c:order val="17"/>
          <c:tx>
            <c:strRef>
              <c:f>'MARZO 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2024'!$F$253</c:f>
              <c:numCache>
                <c:formatCode>0</c:formatCode>
                <c:ptCount val="1"/>
                <c:pt idx="0">
                  <c:v>3</c:v>
                </c:pt>
              </c:numCache>
            </c:numRef>
          </c:val>
        </c:ser>
        <c:ser>
          <c:idx val="19"/>
          <c:order val="18"/>
          <c:tx>
            <c:strRef>
              <c:f>'MARZO 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2024'!$F$254</c:f>
              <c:numCache>
                <c:formatCode>0</c:formatCode>
                <c:ptCount val="1"/>
                <c:pt idx="0">
                  <c:v>3468</c:v>
                </c:pt>
              </c:numCache>
            </c:numRef>
          </c:val>
        </c:ser>
        <c:ser>
          <c:idx val="20"/>
          <c:order val="19"/>
          <c:tx>
            <c:strRef>
              <c:f>'MARZO 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2024'!$F$255</c:f>
              <c:numCache>
                <c:formatCode>0</c:formatCode>
                <c:ptCount val="1"/>
                <c:pt idx="0">
                  <c:v>164</c:v>
                </c:pt>
              </c:numCache>
            </c:numRef>
          </c:val>
        </c:ser>
        <c:ser>
          <c:idx val="21"/>
          <c:order val="20"/>
          <c:tx>
            <c:strRef>
              <c:f>'MARZO 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'MARZO  2024'!$F$256</c:f>
              <c:numCache>
                <c:formatCode>0</c:formatCode>
                <c:ptCount val="1"/>
                <c:pt idx="0">
                  <c:v>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61383936"/>
        <c:axId val="161385472"/>
      </c:barChart>
      <c:catAx>
        <c:axId val="161383936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385472"/>
        <c:crosses val="autoZero"/>
        <c:auto val="1"/>
        <c:lblAlgn val="ctr"/>
        <c:lblOffset val="100"/>
        <c:noMultiLvlLbl val="0"/>
      </c:catAx>
      <c:valAx>
        <c:axId val="161385472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3839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bb920f38-ab3c-4b66-a3e6-0b7df16d509f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2024'!$F$190:$F$197</c:f>
              <c:numCache>
                <c:formatCode>General</c:formatCode>
                <c:ptCount val="8"/>
                <c:pt idx="0">
                  <c:v>20</c:v>
                </c:pt>
                <c:pt idx="1">
                  <c:v>10</c:v>
                </c:pt>
                <c:pt idx="2">
                  <c:v>0</c:v>
                </c:pt>
                <c:pt idx="3">
                  <c:v>2625</c:v>
                </c:pt>
                <c:pt idx="4">
                  <c:v>28</c:v>
                </c:pt>
                <c:pt idx="5">
                  <c:v>83</c:v>
                </c:pt>
                <c:pt idx="6">
                  <c:v>0</c:v>
                </c:pt>
                <c:pt idx="7">
                  <c:v>8114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'MARZO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61529856"/>
        <c:axId val="161531392"/>
      </c:barChart>
      <c:catAx>
        <c:axId val="161529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531392"/>
        <c:crosses val="autoZero"/>
        <c:auto val="1"/>
        <c:lblAlgn val="ctr"/>
        <c:lblOffset val="100"/>
        <c:noMultiLvlLbl val="0"/>
      </c:catAx>
      <c:valAx>
        <c:axId val="16153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152985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f45db2d1-0066-4da2-b46d-e04256ad1473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3127</c:v>
                </c:pt>
                <c:pt idx="1">
                  <c:v>50</c:v>
                </c:pt>
                <c:pt idx="2">
                  <c:v>4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161627520"/>
        <c:axId val="1616375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161627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637504"/>
        <c:crosses val="autoZero"/>
        <c:auto val="1"/>
        <c:lblAlgn val="ctr"/>
        <c:lblOffset val="100"/>
        <c:noMultiLvlLbl val="0"/>
      </c:catAx>
      <c:valAx>
        <c:axId val="161637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627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9ec7829-6812-4378-8fbf-57fab1f5a48b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3127</c:v>
                </c:pt>
                <c:pt idx="1">
                  <c:v>50</c:v>
                </c:pt>
                <c:pt idx="2">
                  <c:v>4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161571584"/>
        <c:axId val="161573120"/>
      </c:barChart>
      <c:catAx>
        <c:axId val="161571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573120"/>
        <c:crosses val="autoZero"/>
        <c:auto val="1"/>
        <c:lblAlgn val="ctr"/>
        <c:lblOffset val="100"/>
        <c:noMultiLvlLbl val="0"/>
      </c:catAx>
      <c:valAx>
        <c:axId val="16157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16157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df05150-d789-4e54-9155-1614a33eee28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196848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12457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6578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10875"/>
        <a:ext cx="722947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20725"/>
        <a:ext cx="725805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73855"/>
        <a:ext cx="714502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26300"/>
        <a:ext cx="679132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0450"/>
        <a:ext cx="682942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10800"/>
          <a:ext cx="5629275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6337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39227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7842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0225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56290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698575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41300"/>
        <a:ext cx="685800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97930</xdr:rowOff>
    </xdr:to>
    <xdr:cxnSp>
      <xdr:nvCxnSpPr>
        <xdr:cNvPr id="64" name="63 Conector recto"/>
        <xdr:cNvCxnSpPr/>
      </xdr:nvCxnSpPr>
      <xdr:spPr>
        <a:xfrm>
          <a:off x="12475210" y="5313680"/>
          <a:ext cx="0" cy="449008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38995"/>
          <a:ext cx="1224724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25867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27825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047220" y="10632440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058650" y="19716750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09545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868350"/>
          <a:ext cx="12292330" cy="13652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482875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549425"/>
        <a:ext cx="664845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833675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9204900"/>
        <a:ext cx="662940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838860"/>
          <a:ext cx="1230376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95129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673675"/>
          <a:ext cx="1184910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706695"/>
        <a:ext cx="690562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7552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181600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591502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ruthgordillo@narino.gov.co" TargetMode="External"/><Relationship Id="rId8" Type="http://schemas.openxmlformats.org/officeDocument/2006/relationships/hyperlink" Target="mailto:ytrujillo@sednarino.gov.co" TargetMode="External"/><Relationship Id="rId7" Type="http://schemas.openxmlformats.org/officeDocument/2006/relationships/hyperlink" Target="mailto:jrodriguez@sednarino.gov.co" TargetMode="External"/><Relationship Id="rId6" Type="http://schemas.openxmlformats.org/officeDocument/2006/relationships/hyperlink" Target="mailto:a.calderon@sednarino.gov.co" TargetMode="External"/><Relationship Id="rId5" Type="http://schemas.openxmlformats.org/officeDocument/2006/relationships/hyperlink" Target="mailto:jairocadena@narino.gov.co" TargetMode="External"/><Relationship Id="rId4" Type="http://schemas.openxmlformats.org/officeDocument/2006/relationships/hyperlink" Target="mailto:victorviveros599@gmail.com" TargetMode="External"/><Relationship Id="rId3" Type="http://schemas.openxmlformats.org/officeDocument/2006/relationships/hyperlink" Target="mailto:gestionorganizacional@narino.gov.co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camila.cabrera@sed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314"/>
  <sheetViews>
    <sheetView showGridLines="0" tabSelected="1" topLeftCell="A271" workbookViewId="0">
      <selection activeCell="AD299" sqref="AD299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6.28571428571429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25.1428571428571" style="30" customWidth="1"/>
    <col min="31" max="31" width="15.7142857142857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/>
      <c r="P35" s="74"/>
      <c r="Q35" s="75">
        <f>O35+P35</f>
        <v>0</v>
      </c>
      <c r="R35" s="73"/>
      <c r="S35" s="74"/>
      <c r="T35" s="75">
        <f>R35+S35</f>
        <v>0</v>
      </c>
      <c r="U35" s="73"/>
      <c r="V35" s="74"/>
      <c r="W35" s="75">
        <f>U35+V35</f>
        <v>0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/>
      <c r="P36" s="80"/>
      <c r="Q36" s="81">
        <f>O36+P36</f>
        <v>0</v>
      </c>
      <c r="R36" s="79"/>
      <c r="S36" s="80"/>
      <c r="T36" s="81">
        <f>R36+S36</f>
        <v>0</v>
      </c>
      <c r="U36" s="79"/>
      <c r="V36" s="80"/>
      <c r="W36" s="81">
        <f>U36+V36</f>
        <v>0</v>
      </c>
      <c r="X36" s="7"/>
      <c r="Y36" s="7"/>
      <c r="Z36" s="21"/>
    </row>
    <row r="37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/>
      <c r="P37" s="86"/>
      <c r="Q37" s="87">
        <f>O37+P37</f>
        <v>0</v>
      </c>
      <c r="R37" s="85"/>
      <c r="S37" s="86"/>
      <c r="T37" s="87">
        <f>R37+S37</f>
        <v>0</v>
      </c>
      <c r="U37" s="85"/>
      <c r="V37" s="86"/>
      <c r="W37" s="87">
        <f>U37+V37</f>
        <v>0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0</v>
      </c>
      <c r="P38" s="156"/>
      <c r="Q38" s="157"/>
      <c r="R38" s="155">
        <f>T35+T36+T37</f>
        <v>0</v>
      </c>
      <c r="S38" s="156"/>
      <c r="T38" s="157"/>
      <c r="U38" s="155">
        <f>W35+W36+W37</f>
        <v>0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/>
      <c r="G43" s="74"/>
      <c r="H43" s="75">
        <f>F43+G43</f>
        <v>0</v>
      </c>
      <c r="I43" s="73"/>
      <c r="J43" s="74"/>
      <c r="K43" s="75">
        <f>I43+J43</f>
        <v>0</v>
      </c>
      <c r="L43" s="73"/>
      <c r="M43" s="74"/>
      <c r="N43" s="75">
        <f>L43+M43</f>
        <v>0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/>
      <c r="G44" s="80"/>
      <c r="H44" s="81">
        <f>F44+G44</f>
        <v>0</v>
      </c>
      <c r="I44" s="79"/>
      <c r="J44" s="80"/>
      <c r="K44" s="81">
        <f>I44+J44</f>
        <v>0</v>
      </c>
      <c r="L44" s="79"/>
      <c r="M44" s="80"/>
      <c r="N44" s="81">
        <f>L44+M44</f>
        <v>0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/>
      <c r="G45" s="86"/>
      <c r="H45" s="87">
        <f>F45+G45</f>
        <v>0</v>
      </c>
      <c r="I45" s="85"/>
      <c r="J45" s="86"/>
      <c r="K45" s="87">
        <f>I45+J45</f>
        <v>0</v>
      </c>
      <c r="L45" s="85"/>
      <c r="M45" s="86"/>
      <c r="N45" s="87">
        <f>L45+M45</f>
        <v>0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0</v>
      </c>
      <c r="G46" s="92"/>
      <c r="H46" s="93"/>
      <c r="I46" s="91">
        <f>K43+K44+K45</f>
        <v>0</v>
      </c>
      <c r="J46" s="92"/>
      <c r="K46" s="93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48</v>
      </c>
      <c r="E69" s="255"/>
      <c r="H69" s="30"/>
    </row>
    <row r="70" spans="2:8">
      <c r="B70" s="252" t="s">
        <v>28</v>
      </c>
      <c r="C70" s="253"/>
      <c r="D70" s="254"/>
      <c r="E70" s="255"/>
      <c r="H70" s="30"/>
    </row>
    <row r="71" spans="2:8">
      <c r="B71" s="252" t="s">
        <v>29</v>
      </c>
      <c r="C71" s="253"/>
      <c r="D71" s="254"/>
      <c r="E71" s="255"/>
      <c r="H71" s="30"/>
    </row>
    <row r="72" spans="2:8">
      <c r="B72" s="256" t="s">
        <v>30</v>
      </c>
      <c r="C72" s="257"/>
      <c r="D72" s="254"/>
      <c r="E72" s="255"/>
      <c r="H72" s="30"/>
    </row>
    <row r="73" spans="2:8">
      <c r="B73" s="256" t="s">
        <v>37</v>
      </c>
      <c r="C73" s="257"/>
      <c r="D73" s="254"/>
      <c r="E73" s="255"/>
      <c r="H73" s="30"/>
    </row>
    <row r="74" spans="2:8">
      <c r="B74" s="256" t="s">
        <v>38</v>
      </c>
      <c r="C74" s="257"/>
      <c r="D74" s="254"/>
      <c r="E74" s="255"/>
      <c r="H74" s="30"/>
    </row>
    <row r="75" spans="2:8">
      <c r="B75" s="256" t="s">
        <v>39</v>
      </c>
      <c r="C75" s="257"/>
      <c r="D75" s="254"/>
      <c r="E75" s="255"/>
      <c r="G75" s="7"/>
      <c r="H75" s="30"/>
    </row>
    <row r="76" spans="2:8">
      <c r="B76" s="252" t="s">
        <v>40</v>
      </c>
      <c r="C76" s="253"/>
      <c r="D76" s="254"/>
      <c r="E76" s="255"/>
      <c r="G76" s="7"/>
      <c r="H76" s="30"/>
    </row>
    <row r="77" spans="2:8">
      <c r="B77" s="256" t="s">
        <v>41</v>
      </c>
      <c r="C77" s="257"/>
      <c r="D77" s="254"/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/>
      <c r="E86" s="255"/>
      <c r="G86" s="7"/>
      <c r="H86" s="30"/>
    </row>
    <row r="87" spans="2:8">
      <c r="B87" s="252" t="s">
        <v>29</v>
      </c>
      <c r="C87" s="253"/>
      <c r="D87" s="254"/>
      <c r="E87" s="255"/>
      <c r="G87" s="7"/>
      <c r="H87" s="30"/>
    </row>
    <row r="88" spans="2:8">
      <c r="B88" s="256" t="s">
        <v>30</v>
      </c>
      <c r="C88" s="257"/>
      <c r="D88" s="254"/>
      <c r="E88" s="255"/>
      <c r="G88" s="7"/>
      <c r="H88" s="30"/>
    </row>
    <row r="89" spans="2:8">
      <c r="B89" s="256" t="s">
        <v>37</v>
      </c>
      <c r="C89" s="257"/>
      <c r="D89" s="254"/>
      <c r="E89" s="255"/>
      <c r="G89" s="7"/>
      <c r="H89" s="30"/>
    </row>
    <row r="90" spans="2:8">
      <c r="B90" s="256" t="s">
        <v>38</v>
      </c>
      <c r="C90" s="257"/>
      <c r="D90" s="254"/>
      <c r="E90" s="255"/>
      <c r="G90" s="7"/>
      <c r="H90" s="30"/>
    </row>
    <row r="91" spans="2:9">
      <c r="B91" s="256" t="s">
        <v>39</v>
      </c>
      <c r="C91" s="257"/>
      <c r="D91" s="254"/>
      <c r="E91" s="255"/>
      <c r="H91" s="30"/>
      <c r="I91" s="7"/>
    </row>
    <row r="92" spans="2:8">
      <c r="B92" s="252" t="s">
        <v>40</v>
      </c>
      <c r="C92" s="253"/>
      <c r="D92" s="254"/>
      <c r="E92" s="255"/>
      <c r="G92" s="7"/>
      <c r="H92" s="30"/>
    </row>
    <row r="93" spans="2:8">
      <c r="B93" s="256" t="s">
        <v>41</v>
      </c>
      <c r="C93" s="257"/>
      <c r="D93" s="254"/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32">
      <c r="B95" s="258" t="s">
        <v>33</v>
      </c>
      <c r="C95" s="259"/>
      <c r="D95" s="265">
        <f>SUM(D83:E94)</f>
        <v>10880</v>
      </c>
      <c r="E95" s="266"/>
      <c r="AF95" s="286"/>
    </row>
    <row r="96" ht="9" customHeight="1" spans="2:32">
      <c r="B96" s="262"/>
      <c r="C96" s="263"/>
      <c r="D96" s="7"/>
      <c r="E96" s="7"/>
      <c r="G96" s="7"/>
      <c r="H96" s="30"/>
      <c r="AF96" s="286"/>
    </row>
    <row r="97" ht="25.5" customHeight="1" spans="2:32">
      <c r="B97" s="267" t="s">
        <v>82</v>
      </c>
      <c r="C97" s="268"/>
      <c r="D97" s="269"/>
      <c r="E97" s="270">
        <f>+D95/3</f>
        <v>3626.66666666667</v>
      </c>
      <c r="F97" s="271"/>
      <c r="G97" s="7"/>
      <c r="H97" s="30"/>
      <c r="AF97" s="286"/>
    </row>
    <row r="98" ht="24.75" customHeight="1" spans="2:32">
      <c r="B98" s="267" t="s">
        <v>83</v>
      </c>
      <c r="C98" s="268"/>
      <c r="D98" s="269"/>
      <c r="E98" s="272">
        <f>E97/31</f>
        <v>116.989247311828</v>
      </c>
      <c r="F98" s="273"/>
      <c r="G98" s="7"/>
      <c r="H98" s="30"/>
      <c r="AF98" s="286"/>
    </row>
    <row r="99" ht="11.25" customHeight="1" spans="2:32">
      <c r="B99" s="262"/>
      <c r="C99" s="263"/>
      <c r="D99" s="7"/>
      <c r="E99" s="7"/>
      <c r="G99" s="7"/>
      <c r="H99" s="30"/>
      <c r="AF99" s="286"/>
    </row>
    <row r="100" spans="2:32">
      <c r="B100" s="274" t="s">
        <v>84</v>
      </c>
      <c r="C100" s="275"/>
      <c r="D100" s="275"/>
      <c r="E100" s="276"/>
      <c r="AF100" s="286"/>
    </row>
    <row r="101" ht="13.5" spans="2:32">
      <c r="B101" s="277"/>
      <c r="C101" s="278"/>
      <c r="D101" s="278"/>
      <c r="E101" s="279"/>
      <c r="AF101" s="286"/>
    </row>
    <row r="102" spans="2:32">
      <c r="B102" s="249" t="s">
        <v>52</v>
      </c>
      <c r="C102" s="250"/>
      <c r="D102" s="250" t="s">
        <v>81</v>
      </c>
      <c r="E102" s="251"/>
      <c r="G102" s="7"/>
      <c r="H102" s="30"/>
      <c r="AF102" s="286"/>
    </row>
    <row r="103" spans="2:32">
      <c r="B103" s="252" t="s">
        <v>25</v>
      </c>
      <c r="C103" s="253"/>
      <c r="D103" s="280">
        <v>0.8408</v>
      </c>
      <c r="E103" s="281"/>
      <c r="G103" s="7"/>
      <c r="H103" s="30"/>
      <c r="AF103" s="286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/>
      <c r="E105" s="281"/>
      <c r="G105" s="7"/>
      <c r="H105" s="30"/>
    </row>
    <row r="106" spans="2:8">
      <c r="B106" s="252" t="s">
        <v>28</v>
      </c>
      <c r="C106" s="253"/>
      <c r="D106" s="280"/>
      <c r="E106" s="281"/>
      <c r="G106" s="7"/>
      <c r="H106" s="30"/>
    </row>
    <row r="107" spans="2:8">
      <c r="B107" s="252" t="s">
        <v>29</v>
      </c>
      <c r="C107" s="253"/>
      <c r="D107" s="280"/>
      <c r="E107" s="281"/>
      <c r="G107" s="7"/>
      <c r="H107" s="30"/>
    </row>
    <row r="108" spans="2:8">
      <c r="B108" s="256" t="s">
        <v>30</v>
      </c>
      <c r="C108" s="257"/>
      <c r="D108" s="280"/>
      <c r="E108" s="281"/>
      <c r="G108" s="7"/>
      <c r="H108" s="30"/>
    </row>
    <row r="109" spans="2:8">
      <c r="B109" s="256" t="s">
        <v>37</v>
      </c>
      <c r="C109" s="257"/>
      <c r="D109" s="280"/>
      <c r="E109" s="281"/>
      <c r="G109" s="7"/>
      <c r="H109" s="30"/>
    </row>
    <row r="110" spans="2:8">
      <c r="B110" s="256" t="s">
        <v>38</v>
      </c>
      <c r="C110" s="257"/>
      <c r="D110" s="280"/>
      <c r="E110" s="281"/>
      <c r="G110" s="7"/>
      <c r="H110" s="30"/>
    </row>
    <row r="111" spans="2:8">
      <c r="B111" s="256" t="s">
        <v>39</v>
      </c>
      <c r="C111" s="257"/>
      <c r="D111" s="282"/>
      <c r="E111" s="281"/>
      <c r="G111" s="7"/>
      <c r="H111" s="30"/>
    </row>
    <row r="112" spans="2:8">
      <c r="B112" s="252" t="s">
        <v>40</v>
      </c>
      <c r="C112" s="253"/>
      <c r="D112" s="282"/>
      <c r="E112" s="281"/>
      <c r="G112" s="7"/>
      <c r="H112" s="30"/>
    </row>
    <row r="113" spans="2:8">
      <c r="B113" s="256" t="s">
        <v>41</v>
      </c>
      <c r="C113" s="257"/>
      <c r="D113" s="282"/>
      <c r="E113" s="281"/>
      <c r="G113" s="7"/>
      <c r="H113" s="30"/>
    </row>
    <row r="114" ht="13.5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532</v>
      </c>
      <c r="E122" s="255"/>
      <c r="G122" s="7"/>
      <c r="H122" s="30"/>
    </row>
    <row r="123" spans="2:8">
      <c r="B123" s="252" t="s">
        <v>27</v>
      </c>
      <c r="C123" s="253"/>
      <c r="D123" s="254">
        <v>307</v>
      </c>
      <c r="E123" s="255"/>
      <c r="G123" s="7"/>
      <c r="H123" s="30"/>
    </row>
    <row r="124" spans="2:8">
      <c r="B124" s="252" t="s">
        <v>28</v>
      </c>
      <c r="C124" s="253"/>
      <c r="D124" s="287"/>
      <c r="E124" s="255"/>
      <c r="G124" s="7"/>
      <c r="H124" s="30"/>
    </row>
    <row r="125" spans="2:8">
      <c r="B125" s="252" t="s">
        <v>29</v>
      </c>
      <c r="C125" s="253"/>
      <c r="D125" s="254"/>
      <c r="E125" s="255"/>
      <c r="G125" s="7"/>
      <c r="H125" s="30"/>
    </row>
    <row r="126" spans="2:8">
      <c r="B126" s="256" t="s">
        <v>30</v>
      </c>
      <c r="C126" s="257"/>
      <c r="D126" s="254"/>
      <c r="E126" s="255"/>
      <c r="G126" s="7"/>
      <c r="H126" s="30"/>
    </row>
    <row r="127" spans="2:8">
      <c r="B127" s="256" t="s">
        <v>37</v>
      </c>
      <c r="C127" s="257"/>
      <c r="D127" s="254"/>
      <c r="E127" s="255"/>
      <c r="G127" s="7"/>
      <c r="H127" s="30"/>
    </row>
    <row r="128" spans="2:8">
      <c r="B128" s="256" t="s">
        <v>38</v>
      </c>
      <c r="C128" s="257"/>
      <c r="D128" s="254"/>
      <c r="E128" s="255"/>
      <c r="G128" s="7"/>
      <c r="H128" s="30"/>
    </row>
    <row r="129" spans="2:8">
      <c r="B129" s="256" t="s">
        <v>39</v>
      </c>
      <c r="C129" s="257"/>
      <c r="D129" s="254"/>
      <c r="E129" s="255"/>
      <c r="G129" s="7"/>
      <c r="H129" s="30"/>
    </row>
    <row r="130" spans="2:8">
      <c r="B130" s="252" t="s">
        <v>40</v>
      </c>
      <c r="C130" s="253"/>
      <c r="D130" s="254"/>
      <c r="E130" s="255"/>
      <c r="G130" s="7"/>
      <c r="H130" s="30"/>
    </row>
    <row r="131" spans="2:8">
      <c r="B131" s="256" t="s">
        <v>41</v>
      </c>
      <c r="C131" s="257"/>
      <c r="D131" s="254"/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1380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31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  <c r="AE139" s="343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/>
      <c r="E141" s="295"/>
      <c r="F141" s="296"/>
      <c r="G141" s="297"/>
      <c r="H141" s="30"/>
    </row>
    <row r="142" spans="2:8">
      <c r="B142" s="292" t="s">
        <v>29</v>
      </c>
      <c r="C142" s="293"/>
      <c r="D142" s="294"/>
      <c r="E142" s="295"/>
      <c r="F142" s="296"/>
      <c r="G142" s="297"/>
      <c r="H142" s="30"/>
    </row>
    <row r="143" customHeight="1" spans="2:8">
      <c r="B143" s="298" t="s">
        <v>30</v>
      </c>
      <c r="C143" s="299"/>
      <c r="D143" s="294"/>
      <c r="E143" s="295"/>
      <c r="F143" s="296"/>
      <c r="G143" s="297"/>
      <c r="H143" s="30"/>
    </row>
    <row r="144" customHeight="1" spans="2:8">
      <c r="B144" s="298" t="s">
        <v>37</v>
      </c>
      <c r="C144" s="299"/>
      <c r="D144" s="294"/>
      <c r="E144" s="295"/>
      <c r="F144" s="296"/>
      <c r="G144" s="297"/>
      <c r="H144" s="30"/>
    </row>
    <row r="145" customHeight="1" spans="2:8">
      <c r="B145" s="298" t="s">
        <v>38</v>
      </c>
      <c r="C145" s="299"/>
      <c r="D145" s="294"/>
      <c r="E145" s="295"/>
      <c r="F145" s="296"/>
      <c r="G145" s="297"/>
      <c r="H145" s="30"/>
    </row>
    <row r="146" customHeight="1" spans="2:8">
      <c r="B146" s="298" t="s">
        <v>39</v>
      </c>
      <c r="C146" s="299"/>
      <c r="D146" s="294"/>
      <c r="E146" s="295"/>
      <c r="F146" s="296"/>
      <c r="G146" s="297"/>
      <c r="H146" s="30"/>
    </row>
    <row r="147" spans="2:8">
      <c r="B147" s="292" t="s">
        <v>40</v>
      </c>
      <c r="C147" s="293"/>
      <c r="D147" s="294"/>
      <c r="E147" s="295"/>
      <c r="F147" s="296"/>
      <c r="G147" s="297"/>
      <c r="H147" s="30"/>
    </row>
    <row r="148" customHeight="1" spans="2:8">
      <c r="B148" s="298" t="s">
        <v>41</v>
      </c>
      <c r="C148" s="299"/>
      <c r="D148" s="294"/>
      <c r="E148" s="295"/>
      <c r="F148" s="296"/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3">
      <c r="B150" s="304" t="s">
        <v>33</v>
      </c>
      <c r="C150" s="305"/>
      <c r="D150" s="306">
        <f>SUM(D138:E149)</f>
        <v>8775</v>
      </c>
      <c r="E150" s="307"/>
      <c r="F150" s="308">
        <f>(D150*100%)/D95</f>
        <v>0.806525735294118</v>
      </c>
      <c r="G150" s="309"/>
      <c r="H150" s="30"/>
      <c r="AF150" s="7"/>
      <c r="AG150" s="7"/>
    </row>
    <row r="151" spans="2:33">
      <c r="B151" s="264"/>
      <c r="AE151" s="34"/>
      <c r="AF151" s="34"/>
      <c r="AG151" s="34"/>
    </row>
    <row r="152" ht="13.5" spans="2:33">
      <c r="B152" s="264"/>
      <c r="AF152" s="7"/>
      <c r="AG152" s="7"/>
    </row>
    <row r="153" spans="2:33">
      <c r="B153" s="274" t="s">
        <v>88</v>
      </c>
      <c r="C153" s="275"/>
      <c r="D153" s="275"/>
      <c r="E153" s="275"/>
      <c r="F153" s="275"/>
      <c r="G153" s="276"/>
      <c r="AF153" s="7"/>
      <c r="AG153" s="7"/>
    </row>
    <row r="154" ht="13.5" spans="2:33">
      <c r="B154" s="277"/>
      <c r="C154" s="278"/>
      <c r="D154" s="278"/>
      <c r="E154" s="278"/>
      <c r="F154" s="278"/>
      <c r="G154" s="279"/>
      <c r="AF154" s="7"/>
      <c r="AG154" s="7"/>
    </row>
    <row r="155" spans="2:33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F155" s="7"/>
      <c r="AG155" s="7"/>
    </row>
    <row r="156" spans="2:33">
      <c r="B156" s="252" t="s">
        <v>25</v>
      </c>
      <c r="C156" s="253"/>
      <c r="D156" s="254">
        <v>2908</v>
      </c>
      <c r="E156" s="254"/>
      <c r="F156" s="310">
        <f t="shared" ref="F156" si="3">(D156*100%)/D83</f>
        <v>0.855797527957622</v>
      </c>
      <c r="G156" s="311"/>
      <c r="AF156" s="7"/>
      <c r="AG156" s="7"/>
    </row>
    <row r="157" spans="2:33">
      <c r="B157" s="252" t="s">
        <v>26</v>
      </c>
      <c r="C157" s="253"/>
      <c r="D157" s="254">
        <v>3717</v>
      </c>
      <c r="E157" s="254"/>
      <c r="F157" s="310">
        <f t="shared" ref="F157" si="4">(D157*100%)/D84</f>
        <v>0.853501722158439</v>
      </c>
      <c r="G157" s="311"/>
      <c r="AE157" s="34"/>
      <c r="AF157" s="34"/>
      <c r="AG157" s="34"/>
    </row>
    <row r="158" spans="2:7">
      <c r="B158" s="252" t="s">
        <v>27</v>
      </c>
      <c r="C158" s="253"/>
      <c r="D158" s="254">
        <v>2616</v>
      </c>
      <c r="E158" s="254"/>
      <c r="F158" s="310">
        <f t="shared" ref="F158" si="5">(D158*100%)/D85</f>
        <v>0.836584585865046</v>
      </c>
      <c r="G158" s="311"/>
    </row>
    <row r="159" spans="2:7">
      <c r="B159" s="252" t="s">
        <v>28</v>
      </c>
      <c r="C159" s="253"/>
      <c r="D159" s="254"/>
      <c r="E159" s="254"/>
      <c r="F159" s="310"/>
      <c r="G159" s="311"/>
    </row>
    <row r="160" spans="2:7">
      <c r="B160" s="252" t="s">
        <v>29</v>
      </c>
      <c r="C160" s="253"/>
      <c r="D160" s="254"/>
      <c r="E160" s="254"/>
      <c r="F160" s="310"/>
      <c r="G160" s="311"/>
    </row>
    <row r="161" spans="2:7">
      <c r="B161" s="256" t="s">
        <v>30</v>
      </c>
      <c r="C161" s="257"/>
      <c r="D161" s="254"/>
      <c r="E161" s="254"/>
      <c r="F161" s="310"/>
      <c r="G161" s="311"/>
    </row>
    <row r="162" spans="2:7">
      <c r="B162" s="256" t="s">
        <v>37</v>
      </c>
      <c r="C162" s="257"/>
      <c r="D162" s="254"/>
      <c r="E162" s="254"/>
      <c r="F162" s="310"/>
      <c r="G162" s="311"/>
    </row>
    <row r="163" spans="2:7">
      <c r="B163" s="256" t="s">
        <v>38</v>
      </c>
      <c r="C163" s="257"/>
      <c r="D163" s="254"/>
      <c r="E163" s="254"/>
      <c r="F163" s="310"/>
      <c r="G163" s="311"/>
    </row>
    <row r="164" spans="2:7">
      <c r="B164" s="256" t="s">
        <v>39</v>
      </c>
      <c r="C164" s="257"/>
      <c r="D164" s="254"/>
      <c r="E164" s="254"/>
      <c r="F164" s="310"/>
      <c r="G164" s="311"/>
    </row>
    <row r="165" spans="2:7">
      <c r="B165" s="252" t="s">
        <v>40</v>
      </c>
      <c r="C165" s="253"/>
      <c r="D165" s="254"/>
      <c r="E165" s="254"/>
      <c r="F165" s="310"/>
      <c r="G165" s="311"/>
    </row>
    <row r="166" spans="2:7">
      <c r="B166" s="256" t="s">
        <v>41</v>
      </c>
      <c r="C166" s="257"/>
      <c r="D166" s="254"/>
      <c r="E166" s="254"/>
      <c r="F166" s="310"/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9241</v>
      </c>
      <c r="E168" s="317"/>
      <c r="F168" s="318">
        <f>(D168*100%)/D95</f>
        <v>0.849356617647059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31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  <c r="AE171"/>
    </row>
    <row r="172" ht="15" spans="2:31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  <c r="AE172" s="344"/>
    </row>
    <row r="173" ht="14.25" spans="2:31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5"/>
      <c r="AE173" s="346"/>
    </row>
    <row r="174" ht="14.25" spans="2:31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>
        <v>9</v>
      </c>
      <c r="K174" s="326"/>
      <c r="L174" s="326"/>
      <c r="M174" s="326"/>
      <c r="N174" s="326"/>
      <c r="O174" s="326"/>
      <c r="P174" s="326"/>
      <c r="Q174" s="326"/>
      <c r="R174" s="326"/>
      <c r="S174" s="326"/>
      <c r="T174" s="326"/>
      <c r="U174" s="326"/>
      <c r="V174" s="326"/>
      <c r="W174" s="326"/>
      <c r="X174" s="342"/>
      <c r="Y174" s="342"/>
      <c r="Z174" s="342"/>
      <c r="AA174" s="342"/>
      <c r="AB174" s="342"/>
      <c r="AC174" s="347"/>
      <c r="AE174" s="346"/>
    </row>
    <row r="175" ht="14.25" spans="2:31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>
        <v>0</v>
      </c>
      <c r="K175" s="329"/>
      <c r="L175" s="329"/>
      <c r="M175" s="329"/>
      <c r="N175" s="329"/>
      <c r="O175" s="329"/>
      <c r="P175" s="329"/>
      <c r="Q175" s="329"/>
      <c r="R175" s="329"/>
      <c r="S175" s="329"/>
      <c r="T175" s="329"/>
      <c r="U175" s="329"/>
      <c r="V175" s="329"/>
      <c r="W175" s="329"/>
      <c r="X175" s="254"/>
      <c r="Y175" s="254"/>
      <c r="Z175" s="254"/>
      <c r="AA175" s="254"/>
      <c r="AB175" s="342"/>
      <c r="AC175" s="347"/>
      <c r="AE175" s="346"/>
    </row>
    <row r="176" ht="14.25" spans="2:31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>
        <v>0</v>
      </c>
      <c r="K176" s="329"/>
      <c r="L176" s="329"/>
      <c r="M176" s="329"/>
      <c r="N176" s="329"/>
      <c r="O176" s="329"/>
      <c r="P176" s="329"/>
      <c r="Q176" s="329"/>
      <c r="R176" s="329"/>
      <c r="S176" s="329"/>
      <c r="T176" s="329"/>
      <c r="U176" s="329"/>
      <c r="V176" s="329"/>
      <c r="W176" s="329"/>
      <c r="X176" s="254"/>
      <c r="Y176" s="254"/>
      <c r="Z176" s="254"/>
      <c r="AA176" s="254"/>
      <c r="AB176" s="342"/>
      <c r="AC176" s="347"/>
      <c r="AE176" s="346"/>
    </row>
    <row r="177" ht="14.25" spans="2:31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>
        <v>705</v>
      </c>
      <c r="K177" s="329"/>
      <c r="L177" s="329"/>
      <c r="M177" s="329"/>
      <c r="N177" s="329"/>
      <c r="O177" s="329"/>
      <c r="P177" s="329"/>
      <c r="Q177" s="329"/>
      <c r="R177" s="329"/>
      <c r="S177" s="329"/>
      <c r="T177" s="329"/>
      <c r="U177" s="329"/>
      <c r="V177" s="329"/>
      <c r="W177" s="329"/>
      <c r="X177" s="254"/>
      <c r="Y177" s="254"/>
      <c r="Z177" s="254"/>
      <c r="AA177" s="254"/>
      <c r="AB177" s="342"/>
      <c r="AC177" s="347"/>
      <c r="AE177" s="346"/>
    </row>
    <row r="178" ht="14.25" spans="2:31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>
        <v>7</v>
      </c>
      <c r="K178" s="329"/>
      <c r="L178" s="329"/>
      <c r="M178" s="329"/>
      <c r="N178" s="329"/>
      <c r="O178" s="329"/>
      <c r="P178" s="329"/>
      <c r="Q178" s="329"/>
      <c r="R178" s="329"/>
      <c r="S178" s="329"/>
      <c r="T178" s="329"/>
      <c r="U178" s="329"/>
      <c r="V178" s="329"/>
      <c r="W178" s="329"/>
      <c r="X178" s="329"/>
      <c r="Y178" s="329"/>
      <c r="Z178" s="329"/>
      <c r="AA178" s="329"/>
      <c r="AB178" s="342"/>
      <c r="AC178" s="347"/>
      <c r="AE178" s="346"/>
    </row>
    <row r="179" ht="14.25" spans="2:31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>
        <v>33</v>
      </c>
      <c r="K179" s="329"/>
      <c r="L179" s="329"/>
      <c r="M179" s="329"/>
      <c r="N179" s="329"/>
      <c r="O179" s="329"/>
      <c r="P179" s="329"/>
      <c r="Q179" s="329"/>
      <c r="R179" s="329"/>
      <c r="S179" s="329"/>
      <c r="T179" s="329"/>
      <c r="U179" s="329"/>
      <c r="V179" s="329"/>
      <c r="W179" s="329"/>
      <c r="X179" s="329"/>
      <c r="Y179" s="329"/>
      <c r="Z179" s="329"/>
      <c r="AA179" s="329"/>
      <c r="AB179" s="348"/>
      <c r="AC179" s="347"/>
      <c r="AE179" s="346"/>
    </row>
    <row r="180" ht="14.25" spans="2:31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>
        <v>0</v>
      </c>
      <c r="K180" s="329"/>
      <c r="L180" s="329"/>
      <c r="M180" s="329"/>
      <c r="N180" s="329"/>
      <c r="O180" s="329"/>
      <c r="P180" s="329"/>
      <c r="Q180" s="329"/>
      <c r="R180" s="329"/>
      <c r="S180" s="329"/>
      <c r="T180" s="329"/>
      <c r="U180" s="329"/>
      <c r="V180" s="329"/>
      <c r="W180" s="329"/>
      <c r="X180" s="254"/>
      <c r="Y180" s="254"/>
      <c r="Z180" s="254"/>
      <c r="AA180" s="254"/>
      <c r="AB180" s="342"/>
      <c r="AC180" s="347"/>
      <c r="AE180" s="346"/>
    </row>
    <row r="181" ht="15" spans="2:31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>
        <v>2373</v>
      </c>
      <c r="K181" s="332"/>
      <c r="L181" s="332"/>
      <c r="M181" s="332"/>
      <c r="N181" s="332"/>
      <c r="O181" s="332"/>
      <c r="P181" s="332"/>
      <c r="Q181" s="332"/>
      <c r="R181" s="332"/>
      <c r="S181" s="332"/>
      <c r="T181" s="332"/>
      <c r="U181" s="332"/>
      <c r="V181" s="332"/>
      <c r="W181" s="332"/>
      <c r="X181" s="314"/>
      <c r="Y181" s="314"/>
      <c r="Z181" s="314"/>
      <c r="AA181" s="314"/>
      <c r="AB181" s="342"/>
      <c r="AC181" s="347"/>
      <c r="AE181" s="346"/>
    </row>
    <row r="182" ht="15" spans="2:31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0</v>
      </c>
      <c r="M182" s="248"/>
      <c r="N182" s="247">
        <f>SUM(N174:N181)</f>
        <v>0</v>
      </c>
      <c r="O182" s="247"/>
      <c r="P182" s="246">
        <f>SUM(P174:P181)</f>
        <v>0</v>
      </c>
      <c r="Q182" s="248"/>
      <c r="R182" s="246">
        <f>SUM(R174:R181)</f>
        <v>0</v>
      </c>
      <c r="S182" s="248"/>
      <c r="T182" s="246">
        <f>SUM(T174:T181)</f>
        <v>0</v>
      </c>
      <c r="U182" s="248"/>
      <c r="V182" s="246">
        <f>SUM(V174:V181)</f>
        <v>0</v>
      </c>
      <c r="W182" s="248"/>
      <c r="X182" s="246">
        <f>SUM(X174:X181)</f>
        <v>0</v>
      </c>
      <c r="Y182" s="248"/>
      <c r="Z182" s="246">
        <f>SUM(Z174:Z181)</f>
        <v>0</v>
      </c>
      <c r="AA182" s="248"/>
      <c r="AB182" s="246">
        <f>SUM(AB174:AB181)</f>
        <v>0</v>
      </c>
      <c r="AC182" s="247"/>
      <c r="AE182" s="346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20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10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2625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28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83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6">SUM(F180:AC180)</f>
        <v>0</v>
      </c>
      <c r="G196" s="341"/>
    </row>
    <row r="197" ht="13.5" spans="2:7">
      <c r="B197" s="349" t="s">
        <v>101</v>
      </c>
      <c r="C197" s="350"/>
      <c r="D197" s="350"/>
      <c r="E197" s="350"/>
      <c r="F197" s="340">
        <f t="shared" si="6"/>
        <v>8114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10880</v>
      </c>
      <c r="G198" s="248"/>
    </row>
    <row r="203" ht="10.5" customHeight="1"/>
    <row r="204" ht="3" customHeight="1"/>
    <row r="205" ht="7.5" customHeight="1" spans="2:29">
      <c r="B205" s="351" t="s">
        <v>104</v>
      </c>
      <c r="C205" s="352"/>
      <c r="D205" s="352"/>
      <c r="E205" s="352"/>
      <c r="F205" s="352"/>
      <c r="G205" s="352"/>
      <c r="H205" s="352"/>
      <c r="I205" s="352"/>
      <c r="J205" s="352"/>
      <c r="K205" s="352"/>
      <c r="L205" s="352"/>
      <c r="M205" s="352"/>
      <c r="N205" s="352"/>
      <c r="O205" s="352"/>
      <c r="P205" s="352"/>
      <c r="Q205" s="352"/>
      <c r="R205" s="352"/>
      <c r="S205" s="352"/>
      <c r="T205" s="352"/>
      <c r="U205" s="352"/>
      <c r="V205" s="352"/>
      <c r="W205" s="352"/>
      <c r="X205" s="352"/>
      <c r="Y205" s="352"/>
      <c r="Z205" s="352"/>
      <c r="AA205" s="352"/>
      <c r="AB205" s="352"/>
      <c r="AC205" s="380"/>
    </row>
    <row r="206" ht="8.25" customHeight="1" spans="2:29">
      <c r="B206" s="353"/>
      <c r="C206" s="354"/>
      <c r="D206" s="354"/>
      <c r="E206" s="354"/>
      <c r="F206" s="354"/>
      <c r="G206" s="354"/>
      <c r="H206" s="354"/>
      <c r="I206" s="354"/>
      <c r="J206" s="354"/>
      <c r="K206" s="354"/>
      <c r="L206" s="354"/>
      <c r="M206" s="354"/>
      <c r="N206" s="354"/>
      <c r="O206" s="354"/>
      <c r="P206" s="354"/>
      <c r="Q206" s="354"/>
      <c r="R206" s="354"/>
      <c r="S206" s="354"/>
      <c r="T206" s="354"/>
      <c r="U206" s="354"/>
      <c r="V206" s="354"/>
      <c r="W206" s="354"/>
      <c r="X206" s="354"/>
      <c r="Y206" s="354"/>
      <c r="Z206" s="354"/>
      <c r="AA206" s="354"/>
      <c r="AB206" s="354"/>
      <c r="AC206" s="381"/>
    </row>
    <row r="207" ht="13.5" customHeight="1" spans="2:53">
      <c r="B207" s="355" t="s">
        <v>103</v>
      </c>
      <c r="C207" s="356"/>
      <c r="D207" s="356"/>
      <c r="E207" s="357"/>
      <c r="F207" s="358" t="s">
        <v>25</v>
      </c>
      <c r="G207" s="359"/>
      <c r="H207" s="359" t="s">
        <v>26</v>
      </c>
      <c r="I207" s="359"/>
      <c r="J207" s="359" t="s">
        <v>27</v>
      </c>
      <c r="K207" s="359"/>
      <c r="L207" s="359" t="s">
        <v>28</v>
      </c>
      <c r="M207" s="359"/>
      <c r="N207" s="359" t="s">
        <v>29</v>
      </c>
      <c r="O207" s="359"/>
      <c r="P207" s="359" t="s">
        <v>30</v>
      </c>
      <c r="Q207" s="359"/>
      <c r="R207" s="359" t="s">
        <v>37</v>
      </c>
      <c r="S207" s="359"/>
      <c r="T207" s="378" t="s">
        <v>38</v>
      </c>
      <c r="U207" s="379"/>
      <c r="V207" s="359" t="s">
        <v>91</v>
      </c>
      <c r="W207" s="359"/>
      <c r="X207" s="359" t="s">
        <v>40</v>
      </c>
      <c r="Y207" s="359"/>
      <c r="Z207" s="359" t="s">
        <v>92</v>
      </c>
      <c r="AA207" s="359"/>
      <c r="AB207" s="359" t="s">
        <v>93</v>
      </c>
      <c r="AC207" s="382"/>
      <c r="AE207" s="372"/>
      <c r="AF207" s="383"/>
      <c r="AG207" s="372"/>
      <c r="AH207" s="372"/>
      <c r="AI207" s="372"/>
      <c r="AJ207" s="372"/>
      <c r="AK207" s="372"/>
      <c r="AL207" s="372"/>
      <c r="AM207" s="372"/>
      <c r="AN207" s="372"/>
      <c r="AO207" s="372"/>
      <c r="AP207" s="372"/>
      <c r="AQ207" s="372"/>
      <c r="AR207" s="372"/>
      <c r="AS207" s="372"/>
      <c r="AT207" s="372"/>
      <c r="AU207" s="372"/>
      <c r="AV207" s="372"/>
      <c r="AW207" s="372"/>
      <c r="AX207" s="372"/>
      <c r="AY207" s="372"/>
      <c r="AZ207" s="372"/>
      <c r="BA207" s="394"/>
    </row>
    <row r="208" customHeight="1" spans="2:53">
      <c r="B208" s="360" t="s">
        <v>105</v>
      </c>
      <c r="C208" s="361" t="s">
        <v>106</v>
      </c>
      <c r="D208" s="361" t="s">
        <v>106</v>
      </c>
      <c r="E208" s="361" t="s">
        <v>106</v>
      </c>
      <c r="F208" s="362">
        <v>64</v>
      </c>
      <c r="G208" s="363"/>
      <c r="H208" s="364">
        <v>20</v>
      </c>
      <c r="I208" s="364"/>
      <c r="J208" s="364">
        <v>10</v>
      </c>
      <c r="K208" s="364"/>
      <c r="L208" s="364"/>
      <c r="M208" s="364"/>
      <c r="N208" s="364"/>
      <c r="O208" s="364"/>
      <c r="P208" s="364"/>
      <c r="Q208" s="364"/>
      <c r="R208" s="364"/>
      <c r="S208" s="364"/>
      <c r="T208" s="364"/>
      <c r="U208" s="364"/>
      <c r="V208" s="364"/>
      <c r="W208" s="364"/>
      <c r="X208" s="364"/>
      <c r="Y208" s="364"/>
      <c r="Z208" s="364"/>
      <c r="AA208" s="364"/>
      <c r="AB208" s="364"/>
      <c r="AC208" s="384"/>
      <c r="AD208" s="385"/>
      <c r="AE208" s="386"/>
      <c r="AF208" s="387"/>
      <c r="AG208" s="372"/>
      <c r="AH208" s="372"/>
      <c r="AI208" s="372"/>
      <c r="AJ208" s="372"/>
      <c r="AK208" s="372"/>
      <c r="AL208" s="372"/>
      <c r="AM208" s="372"/>
      <c r="AN208" s="372"/>
      <c r="AO208" s="372"/>
      <c r="AP208" s="372"/>
      <c r="AQ208" s="372"/>
      <c r="AR208" s="372"/>
      <c r="AS208" s="372"/>
      <c r="AT208" s="372"/>
      <c r="AU208" s="372"/>
      <c r="AV208" s="372"/>
      <c r="AW208" s="372"/>
      <c r="AX208" s="372"/>
      <c r="AY208" s="372"/>
      <c r="AZ208" s="372"/>
      <c r="BA208" s="394"/>
    </row>
    <row r="209" ht="17.25" customHeight="1" spans="2:53">
      <c r="B209" s="360" t="s">
        <v>107</v>
      </c>
      <c r="C209" s="361" t="s">
        <v>108</v>
      </c>
      <c r="D209" s="361" t="s">
        <v>108</v>
      </c>
      <c r="E209" s="361" t="s">
        <v>108</v>
      </c>
      <c r="F209" s="362">
        <v>183</v>
      </c>
      <c r="G209" s="363"/>
      <c r="H209" s="364">
        <v>219</v>
      </c>
      <c r="I209" s="364"/>
      <c r="J209" s="364">
        <v>98</v>
      </c>
      <c r="K209" s="364"/>
      <c r="L209" s="364"/>
      <c r="M209" s="364"/>
      <c r="N209" s="364"/>
      <c r="O209" s="364"/>
      <c r="P209" s="364"/>
      <c r="Q209" s="364"/>
      <c r="R209" s="364"/>
      <c r="S209" s="364"/>
      <c r="T209" s="364"/>
      <c r="U209" s="364"/>
      <c r="V209" s="364"/>
      <c r="W209" s="364"/>
      <c r="X209" s="364"/>
      <c r="Y209" s="364"/>
      <c r="Z209" s="364"/>
      <c r="AA209" s="364"/>
      <c r="AB209" s="364"/>
      <c r="AC209" s="384"/>
      <c r="AD209" s="385"/>
      <c r="AE209" s="386"/>
      <c r="AF209" s="388"/>
      <c r="AG209" s="372"/>
      <c r="AH209" s="372"/>
      <c r="AI209" s="372"/>
      <c r="AJ209" s="372"/>
      <c r="AK209" s="372"/>
      <c r="AL209" s="372"/>
      <c r="AM209" s="372"/>
      <c r="AN209" s="372"/>
      <c r="AO209" s="372"/>
      <c r="AP209" s="372"/>
      <c r="AQ209" s="372"/>
      <c r="AR209" s="372"/>
      <c r="AS209" s="372"/>
      <c r="AT209" s="372"/>
      <c r="AU209" s="372"/>
      <c r="AV209" s="372"/>
      <c r="AW209" s="372"/>
      <c r="AX209" s="372"/>
      <c r="AY209" s="372"/>
      <c r="AZ209" s="372"/>
      <c r="BA209" s="394"/>
    </row>
    <row r="210" ht="14.25" customHeight="1" spans="2:53">
      <c r="B210" s="360" t="s">
        <v>109</v>
      </c>
      <c r="C210" s="361" t="s">
        <v>110</v>
      </c>
      <c r="D210" s="361" t="s">
        <v>110</v>
      </c>
      <c r="E210" s="361" t="s">
        <v>110</v>
      </c>
      <c r="F210" s="362">
        <v>424</v>
      </c>
      <c r="G210" s="363"/>
      <c r="H210" s="364">
        <v>504</v>
      </c>
      <c r="I210" s="364"/>
      <c r="J210" s="364">
        <v>426</v>
      </c>
      <c r="K210" s="364"/>
      <c r="L210" s="364"/>
      <c r="M210" s="364"/>
      <c r="N210" s="364"/>
      <c r="O210" s="364"/>
      <c r="P210" s="364"/>
      <c r="Q210" s="364"/>
      <c r="R210" s="364"/>
      <c r="S210" s="364"/>
      <c r="T210" s="364"/>
      <c r="U210" s="364"/>
      <c r="V210" s="364"/>
      <c r="W210" s="364"/>
      <c r="X210" s="364"/>
      <c r="Y210" s="364"/>
      <c r="Z210" s="364"/>
      <c r="AA210" s="364"/>
      <c r="AB210" s="364"/>
      <c r="AC210" s="384"/>
      <c r="AD210" s="385"/>
      <c r="AE210" s="386"/>
      <c r="AF210" s="388"/>
      <c r="AG210" s="372"/>
      <c r="AH210" s="372"/>
      <c r="AI210" s="372"/>
      <c r="AJ210" s="372"/>
      <c r="AK210" s="372"/>
      <c r="AL210" s="372"/>
      <c r="AM210" s="372"/>
      <c r="AN210" s="372"/>
      <c r="AO210" s="372"/>
      <c r="AP210" s="372"/>
      <c r="AQ210" s="372"/>
      <c r="AR210" s="372"/>
      <c r="AS210" s="372"/>
      <c r="AT210" s="372"/>
      <c r="AU210" s="372"/>
      <c r="AV210" s="372"/>
      <c r="AW210" s="372"/>
      <c r="AX210" s="372"/>
      <c r="AY210" s="372"/>
      <c r="AZ210" s="372"/>
      <c r="BA210" s="394"/>
    </row>
    <row r="211" customHeight="1" spans="2:53">
      <c r="B211" s="360" t="s">
        <v>111</v>
      </c>
      <c r="C211" s="361" t="s">
        <v>112</v>
      </c>
      <c r="D211" s="361" t="s">
        <v>112</v>
      </c>
      <c r="E211" s="361" t="s">
        <v>112</v>
      </c>
      <c r="F211" s="362">
        <v>329</v>
      </c>
      <c r="G211" s="363"/>
      <c r="H211" s="364">
        <v>233</v>
      </c>
      <c r="I211" s="364"/>
      <c r="J211" s="364">
        <v>123</v>
      </c>
      <c r="K211" s="364"/>
      <c r="L211" s="364"/>
      <c r="M211" s="364"/>
      <c r="N211" s="364"/>
      <c r="O211" s="364"/>
      <c r="P211" s="364"/>
      <c r="Q211" s="364"/>
      <c r="R211" s="364"/>
      <c r="S211" s="364"/>
      <c r="T211" s="364"/>
      <c r="U211" s="364"/>
      <c r="V211" s="364"/>
      <c r="W211" s="364"/>
      <c r="X211" s="364"/>
      <c r="Y211" s="364"/>
      <c r="Z211" s="364"/>
      <c r="AA211" s="364"/>
      <c r="AB211" s="364"/>
      <c r="AC211" s="384"/>
      <c r="AD211" s="385"/>
      <c r="AE211" s="386"/>
      <c r="AF211" s="387"/>
      <c r="AG211" s="372"/>
      <c r="AH211" s="372"/>
      <c r="AI211" s="372"/>
      <c r="AJ211" s="372"/>
      <c r="AK211" s="372"/>
      <c r="AL211" s="372"/>
      <c r="AM211" s="372"/>
      <c r="AN211" s="372"/>
      <c r="AO211" s="372"/>
      <c r="AP211" s="372"/>
      <c r="AQ211" s="372"/>
      <c r="AR211" s="372"/>
      <c r="AS211" s="372"/>
      <c r="AT211" s="372"/>
      <c r="AU211" s="372"/>
      <c r="AV211" s="372"/>
      <c r="AW211" s="372"/>
      <c r="AX211" s="372"/>
      <c r="AY211" s="372"/>
      <c r="AZ211" s="372"/>
      <c r="BA211" s="394"/>
    </row>
    <row r="212" customHeight="1" spans="2:53">
      <c r="B212" s="365" t="s">
        <v>113</v>
      </c>
      <c r="C212" s="366" t="s">
        <v>114</v>
      </c>
      <c r="D212" s="366" t="s">
        <v>114</v>
      </c>
      <c r="E212" s="366" t="s">
        <v>114</v>
      </c>
      <c r="F212" s="362">
        <v>70</v>
      </c>
      <c r="G212" s="363"/>
      <c r="H212" s="364">
        <v>407</v>
      </c>
      <c r="I212" s="364"/>
      <c r="J212" s="364">
        <v>159</v>
      </c>
      <c r="K212" s="364"/>
      <c r="L212" s="364"/>
      <c r="M212" s="364"/>
      <c r="N212" s="364"/>
      <c r="O212" s="364"/>
      <c r="P212" s="364"/>
      <c r="Q212" s="364"/>
      <c r="R212" s="364"/>
      <c r="S212" s="364"/>
      <c r="T212" s="364"/>
      <c r="U212" s="364"/>
      <c r="V212" s="364"/>
      <c r="W212" s="364"/>
      <c r="X212" s="364"/>
      <c r="Y212" s="364"/>
      <c r="Z212" s="364"/>
      <c r="AA212" s="364"/>
      <c r="AB212" s="364"/>
      <c r="AC212" s="384"/>
      <c r="AD212" s="385"/>
      <c r="AE212" s="386"/>
      <c r="AF212" s="388"/>
      <c r="AG212" s="372"/>
      <c r="AH212" s="372"/>
      <c r="AI212" s="372"/>
      <c r="AJ212" s="372"/>
      <c r="AK212" s="372"/>
      <c r="AL212" s="372"/>
      <c r="AM212" s="372"/>
      <c r="AN212" s="372"/>
      <c r="AO212" s="372"/>
      <c r="AP212" s="372"/>
      <c r="AQ212" s="372"/>
      <c r="AR212" s="372"/>
      <c r="AS212" s="372"/>
      <c r="AT212" s="372"/>
      <c r="AU212" s="372"/>
      <c r="AV212" s="372"/>
      <c r="AW212" s="372"/>
      <c r="AX212" s="372"/>
      <c r="AY212" s="372"/>
      <c r="AZ212" s="372"/>
      <c r="BA212" s="394"/>
    </row>
    <row r="213" customHeight="1" spans="2:53">
      <c r="B213" s="365" t="s">
        <v>115</v>
      </c>
      <c r="C213" s="366" t="s">
        <v>116</v>
      </c>
      <c r="D213" s="366" t="s">
        <v>116</v>
      </c>
      <c r="E213" s="366" t="s">
        <v>116</v>
      </c>
      <c r="F213" s="362">
        <v>0</v>
      </c>
      <c r="G213" s="363"/>
      <c r="H213" s="364">
        <v>0</v>
      </c>
      <c r="I213" s="364"/>
      <c r="J213" s="364">
        <v>1</v>
      </c>
      <c r="K213" s="364"/>
      <c r="L213" s="364"/>
      <c r="M213" s="364"/>
      <c r="N213" s="364"/>
      <c r="O213" s="364"/>
      <c r="P213" s="364"/>
      <c r="Q213" s="364"/>
      <c r="R213" s="364"/>
      <c r="S213" s="364"/>
      <c r="T213" s="364"/>
      <c r="U213" s="364"/>
      <c r="V213" s="364"/>
      <c r="W213" s="364"/>
      <c r="X213" s="364"/>
      <c r="Y213" s="364"/>
      <c r="Z213" s="364"/>
      <c r="AA213" s="364"/>
      <c r="AB213" s="364"/>
      <c r="AC213" s="384"/>
      <c r="AD213" s="385"/>
      <c r="AE213" s="386"/>
      <c r="AF213" s="388"/>
      <c r="AG213" s="372"/>
      <c r="AH213" s="372"/>
      <c r="AI213" s="372"/>
      <c r="AJ213" s="372"/>
      <c r="AK213" s="372"/>
      <c r="AL213" s="372"/>
      <c r="AM213" s="372"/>
      <c r="AN213" s="372"/>
      <c r="AO213" s="372"/>
      <c r="AP213" s="372"/>
      <c r="AQ213" s="372"/>
      <c r="AR213" s="372"/>
      <c r="AS213" s="372"/>
      <c r="AT213" s="372"/>
      <c r="AU213" s="372"/>
      <c r="AV213" s="372"/>
      <c r="AW213" s="372"/>
      <c r="AX213" s="372"/>
      <c r="AY213" s="372"/>
      <c r="AZ213" s="372"/>
      <c r="BA213" s="394"/>
    </row>
    <row r="214" customHeight="1" spans="2:53">
      <c r="B214" s="365" t="s">
        <v>117</v>
      </c>
      <c r="C214" s="366" t="s">
        <v>118</v>
      </c>
      <c r="D214" s="366" t="s">
        <v>118</v>
      </c>
      <c r="E214" s="366" t="s">
        <v>118</v>
      </c>
      <c r="F214" s="362">
        <v>50</v>
      </c>
      <c r="G214" s="363"/>
      <c r="H214" s="364">
        <v>66</v>
      </c>
      <c r="I214" s="364"/>
      <c r="J214" s="364">
        <v>64</v>
      </c>
      <c r="K214" s="364"/>
      <c r="L214" s="364"/>
      <c r="M214" s="364"/>
      <c r="N214" s="364"/>
      <c r="O214" s="364"/>
      <c r="P214" s="364"/>
      <c r="Q214" s="364"/>
      <c r="R214" s="364"/>
      <c r="S214" s="364"/>
      <c r="T214" s="364"/>
      <c r="U214" s="364"/>
      <c r="V214" s="364"/>
      <c r="W214" s="364"/>
      <c r="X214" s="364"/>
      <c r="Y214" s="364"/>
      <c r="Z214" s="364"/>
      <c r="AA214" s="364"/>
      <c r="AB214" s="364"/>
      <c r="AC214" s="384"/>
      <c r="AD214" s="385"/>
      <c r="AE214" s="386"/>
      <c r="AF214" s="388"/>
      <c r="AG214" s="372"/>
      <c r="AH214" s="372"/>
      <c r="AI214" s="372"/>
      <c r="AJ214" s="372"/>
      <c r="AK214" s="372"/>
      <c r="AL214" s="372"/>
      <c r="AM214" s="372"/>
      <c r="AN214" s="372"/>
      <c r="AO214" s="372"/>
      <c r="AP214" s="372"/>
      <c r="AQ214" s="372"/>
      <c r="AR214" s="372"/>
      <c r="AS214" s="372"/>
      <c r="AT214" s="372"/>
      <c r="AU214" s="372"/>
      <c r="AV214" s="372"/>
      <c r="AW214" s="372"/>
      <c r="AX214" s="372"/>
      <c r="AY214" s="372"/>
      <c r="AZ214" s="372"/>
      <c r="BA214" s="394"/>
    </row>
    <row r="215" ht="23.25" customHeight="1" spans="2:53">
      <c r="B215" s="365" t="s">
        <v>119</v>
      </c>
      <c r="C215" s="366" t="s">
        <v>120</v>
      </c>
      <c r="D215" s="366" t="s">
        <v>120</v>
      </c>
      <c r="E215" s="366" t="s">
        <v>120</v>
      </c>
      <c r="F215" s="362">
        <v>151</v>
      </c>
      <c r="G215" s="363"/>
      <c r="H215" s="364">
        <v>240</v>
      </c>
      <c r="I215" s="364"/>
      <c r="J215" s="364">
        <v>235</v>
      </c>
      <c r="K215" s="364"/>
      <c r="L215" s="364"/>
      <c r="M215" s="364"/>
      <c r="N215" s="364"/>
      <c r="O215" s="364"/>
      <c r="P215" s="364"/>
      <c r="Q215" s="364"/>
      <c r="R215" s="364"/>
      <c r="S215" s="364"/>
      <c r="T215" s="364"/>
      <c r="U215" s="364"/>
      <c r="V215" s="364"/>
      <c r="W215" s="364"/>
      <c r="X215" s="364"/>
      <c r="Y215" s="364"/>
      <c r="Z215" s="364"/>
      <c r="AA215" s="364"/>
      <c r="AB215" s="364"/>
      <c r="AC215" s="384"/>
      <c r="AD215" s="385"/>
      <c r="AE215" s="386"/>
      <c r="AF215" s="388"/>
      <c r="AG215" s="372"/>
      <c r="AH215" s="372"/>
      <c r="AI215" s="372"/>
      <c r="AJ215" s="372"/>
      <c r="AK215" s="372"/>
      <c r="AL215" s="372"/>
      <c r="AM215" s="372"/>
      <c r="AN215" s="372"/>
      <c r="AO215" s="372"/>
      <c r="AP215" s="372"/>
      <c r="AQ215" s="372"/>
      <c r="AR215" s="372"/>
      <c r="AS215" s="372"/>
      <c r="AT215" s="372"/>
      <c r="AU215" s="372"/>
      <c r="AV215" s="372"/>
      <c r="AW215" s="372"/>
      <c r="AX215" s="372"/>
      <c r="AY215" s="372"/>
      <c r="AZ215" s="372"/>
      <c r="BA215" s="394"/>
    </row>
    <row r="216" ht="27" customHeight="1" spans="2:53">
      <c r="B216" s="365" t="s">
        <v>121</v>
      </c>
      <c r="C216" s="366" t="s">
        <v>122</v>
      </c>
      <c r="D216" s="366" t="s">
        <v>122</v>
      </c>
      <c r="E216" s="366" t="s">
        <v>122</v>
      </c>
      <c r="F216" s="362">
        <v>25</v>
      </c>
      <c r="G216" s="363"/>
      <c r="H216" s="364">
        <v>222</v>
      </c>
      <c r="I216" s="364"/>
      <c r="J216" s="364">
        <v>229</v>
      </c>
      <c r="K216" s="364"/>
      <c r="L216" s="364"/>
      <c r="M216" s="364"/>
      <c r="N216" s="364"/>
      <c r="O216" s="364"/>
      <c r="P216" s="364"/>
      <c r="Q216" s="364"/>
      <c r="R216" s="364"/>
      <c r="S216" s="364"/>
      <c r="T216" s="364"/>
      <c r="U216" s="364"/>
      <c r="V216" s="364"/>
      <c r="W216" s="364"/>
      <c r="X216" s="364"/>
      <c r="Y216" s="364"/>
      <c r="Z216" s="364"/>
      <c r="AA216" s="364"/>
      <c r="AB216" s="364"/>
      <c r="AC216" s="384"/>
      <c r="AD216" s="385"/>
      <c r="AE216" s="386"/>
      <c r="AF216" s="388"/>
      <c r="AG216" s="372"/>
      <c r="AH216" s="372"/>
      <c r="AI216" s="372"/>
      <c r="AJ216" s="372"/>
      <c r="AK216" s="372"/>
      <c r="AL216" s="372"/>
      <c r="AM216" s="372"/>
      <c r="AN216" s="372"/>
      <c r="AO216" s="372"/>
      <c r="AP216" s="372"/>
      <c r="AQ216" s="372"/>
      <c r="AR216" s="372"/>
      <c r="AS216" s="372"/>
      <c r="AT216" s="372"/>
      <c r="AU216" s="372"/>
      <c r="AV216" s="372"/>
      <c r="AW216" s="372"/>
      <c r="AX216" s="372"/>
      <c r="AY216" s="372"/>
      <c r="AZ216" s="372"/>
      <c r="BA216" s="394"/>
    </row>
    <row r="217" customHeight="1" spans="2:53">
      <c r="B217" s="360" t="s">
        <v>123</v>
      </c>
      <c r="C217" s="361" t="s">
        <v>124</v>
      </c>
      <c r="D217" s="361" t="s">
        <v>124</v>
      </c>
      <c r="E217" s="361" t="s">
        <v>124</v>
      </c>
      <c r="F217" s="362">
        <v>29</v>
      </c>
      <c r="G217" s="363"/>
      <c r="H217" s="364">
        <v>46</v>
      </c>
      <c r="I217" s="364"/>
      <c r="J217" s="364">
        <v>36</v>
      </c>
      <c r="K217" s="364"/>
      <c r="L217" s="364"/>
      <c r="M217" s="364"/>
      <c r="N217" s="364"/>
      <c r="O217" s="364"/>
      <c r="P217" s="364"/>
      <c r="Q217" s="364"/>
      <c r="R217" s="364"/>
      <c r="S217" s="364"/>
      <c r="T217" s="364"/>
      <c r="U217" s="364"/>
      <c r="V217" s="364"/>
      <c r="W217" s="364"/>
      <c r="X217" s="364"/>
      <c r="Y217" s="364"/>
      <c r="Z217" s="364"/>
      <c r="AA217" s="364"/>
      <c r="AB217" s="364"/>
      <c r="AC217" s="384"/>
      <c r="AD217" s="385"/>
      <c r="AE217" s="386"/>
      <c r="AF217" s="388"/>
      <c r="AG217" s="372"/>
      <c r="AH217" s="372"/>
      <c r="AI217" s="372"/>
      <c r="AJ217" s="372"/>
      <c r="AK217" s="372"/>
      <c r="AL217" s="372"/>
      <c r="AM217" s="372"/>
      <c r="AN217" s="372"/>
      <c r="AO217" s="372"/>
      <c r="AP217" s="372"/>
      <c r="AQ217" s="372"/>
      <c r="AR217" s="372"/>
      <c r="AS217" s="372"/>
      <c r="AT217" s="372"/>
      <c r="AU217" s="372"/>
      <c r="AV217" s="372"/>
      <c r="AW217" s="372"/>
      <c r="AX217" s="372"/>
      <c r="AY217" s="372"/>
      <c r="AZ217" s="372"/>
      <c r="BA217" s="394"/>
    </row>
    <row r="218" customHeight="1" spans="2:53">
      <c r="B218" s="360" t="s">
        <v>125</v>
      </c>
      <c r="C218" s="361" t="s">
        <v>126</v>
      </c>
      <c r="D218" s="361" t="s">
        <v>126</v>
      </c>
      <c r="E218" s="361" t="s">
        <v>126</v>
      </c>
      <c r="F218" s="362">
        <v>55</v>
      </c>
      <c r="G218" s="363"/>
      <c r="H218" s="364">
        <v>41</v>
      </c>
      <c r="I218" s="364"/>
      <c r="J218" s="364">
        <v>31</v>
      </c>
      <c r="K218" s="364"/>
      <c r="L218" s="364"/>
      <c r="M218" s="364"/>
      <c r="N218" s="364"/>
      <c r="O218" s="364"/>
      <c r="P218" s="364"/>
      <c r="Q218" s="364"/>
      <c r="R218" s="364"/>
      <c r="S218" s="364"/>
      <c r="T218" s="364"/>
      <c r="U218" s="364"/>
      <c r="V218" s="364"/>
      <c r="W218" s="364"/>
      <c r="X218" s="364"/>
      <c r="Y218" s="364"/>
      <c r="Z218" s="364"/>
      <c r="AA218" s="364"/>
      <c r="AB218" s="364"/>
      <c r="AC218" s="384"/>
      <c r="AD218" s="385"/>
      <c r="AE218" s="386"/>
      <c r="AF218" s="388"/>
      <c r="AG218" s="372"/>
      <c r="AH218" s="372"/>
      <c r="AI218" s="372"/>
      <c r="AJ218" s="372"/>
      <c r="AK218" s="372"/>
      <c r="AL218" s="372"/>
      <c r="AM218" s="372"/>
      <c r="AN218" s="372"/>
      <c r="AO218" s="372"/>
      <c r="AP218" s="372"/>
      <c r="AQ218" s="372"/>
      <c r="AR218" s="372"/>
      <c r="AS218" s="372"/>
      <c r="AT218" s="372"/>
      <c r="AU218" s="372"/>
      <c r="AV218" s="372"/>
      <c r="AW218" s="372"/>
      <c r="AX218" s="372"/>
      <c r="AY218" s="372"/>
      <c r="AZ218" s="372"/>
      <c r="BA218" s="394"/>
    </row>
    <row r="219" customHeight="1" spans="2:53">
      <c r="B219" s="360" t="s">
        <v>127</v>
      </c>
      <c r="C219" s="361" t="s">
        <v>128</v>
      </c>
      <c r="D219" s="361" t="s">
        <v>128</v>
      </c>
      <c r="E219" s="361" t="s">
        <v>128</v>
      </c>
      <c r="F219" s="362">
        <v>63</v>
      </c>
      <c r="G219" s="363"/>
      <c r="H219" s="364">
        <v>66</v>
      </c>
      <c r="I219" s="364"/>
      <c r="J219" s="364">
        <v>34</v>
      </c>
      <c r="K219" s="364"/>
      <c r="L219" s="364"/>
      <c r="M219" s="364"/>
      <c r="N219" s="364"/>
      <c r="O219" s="364"/>
      <c r="P219" s="364"/>
      <c r="Q219" s="364"/>
      <c r="R219" s="364"/>
      <c r="S219" s="364"/>
      <c r="T219" s="364"/>
      <c r="U219" s="364"/>
      <c r="V219" s="364"/>
      <c r="W219" s="364"/>
      <c r="X219" s="364"/>
      <c r="Y219" s="364"/>
      <c r="Z219" s="364"/>
      <c r="AA219" s="364"/>
      <c r="AB219" s="364"/>
      <c r="AC219" s="384"/>
      <c r="AD219" s="385"/>
      <c r="AE219" s="386"/>
      <c r="AF219" s="388"/>
      <c r="AG219" s="372"/>
      <c r="AH219" s="372"/>
      <c r="AI219" s="372"/>
      <c r="AJ219" s="372"/>
      <c r="AK219" s="372"/>
      <c r="AL219" s="372"/>
      <c r="AM219" s="372"/>
      <c r="AN219" s="372"/>
      <c r="AO219" s="372"/>
      <c r="AP219" s="372"/>
      <c r="AQ219" s="372"/>
      <c r="AR219" s="372"/>
      <c r="AS219" s="372"/>
      <c r="AT219" s="372"/>
      <c r="AU219" s="372"/>
      <c r="AV219" s="372"/>
      <c r="AW219" s="372"/>
      <c r="AX219" s="372"/>
      <c r="AY219" s="372"/>
      <c r="AZ219" s="372"/>
      <c r="BA219" s="394"/>
    </row>
    <row r="220" customHeight="1" spans="2:53">
      <c r="B220" s="365" t="s">
        <v>129</v>
      </c>
      <c r="C220" s="366" t="s">
        <v>130</v>
      </c>
      <c r="D220" s="366" t="s">
        <v>130</v>
      </c>
      <c r="E220" s="366" t="s">
        <v>130</v>
      </c>
      <c r="F220" s="362">
        <v>44</v>
      </c>
      <c r="G220" s="363"/>
      <c r="H220" s="364">
        <v>71</v>
      </c>
      <c r="I220" s="364"/>
      <c r="J220" s="364">
        <v>62</v>
      </c>
      <c r="K220" s="364"/>
      <c r="L220" s="364"/>
      <c r="M220" s="364"/>
      <c r="N220" s="364"/>
      <c r="O220" s="364"/>
      <c r="P220" s="364"/>
      <c r="Q220" s="364"/>
      <c r="R220" s="364"/>
      <c r="S220" s="364"/>
      <c r="T220" s="364"/>
      <c r="U220" s="364"/>
      <c r="V220" s="364"/>
      <c r="W220" s="364"/>
      <c r="X220" s="364"/>
      <c r="Y220" s="364"/>
      <c r="Z220" s="364"/>
      <c r="AA220" s="364"/>
      <c r="AB220" s="364"/>
      <c r="AC220" s="384"/>
      <c r="AD220" s="385"/>
      <c r="AE220" s="386"/>
      <c r="AF220" s="388"/>
      <c r="AG220" s="372"/>
      <c r="AH220" s="372"/>
      <c r="AI220" s="372"/>
      <c r="AJ220" s="372"/>
      <c r="AK220" s="372"/>
      <c r="AL220" s="372"/>
      <c r="AM220" s="372"/>
      <c r="AN220" s="372"/>
      <c r="AO220" s="372"/>
      <c r="AP220" s="372"/>
      <c r="AQ220" s="372"/>
      <c r="AR220" s="372"/>
      <c r="AS220" s="372"/>
      <c r="AT220" s="372"/>
      <c r="AU220" s="372"/>
      <c r="AV220" s="372"/>
      <c r="AW220" s="372"/>
      <c r="AX220" s="372"/>
      <c r="AY220" s="372"/>
      <c r="AZ220" s="372"/>
      <c r="BA220" s="394"/>
    </row>
    <row r="221" customHeight="1" spans="2:53">
      <c r="B221" s="360" t="s">
        <v>131</v>
      </c>
      <c r="C221" s="361" t="s">
        <v>132</v>
      </c>
      <c r="D221" s="361" t="s">
        <v>132</v>
      </c>
      <c r="E221" s="361" t="s">
        <v>132</v>
      </c>
      <c r="F221" s="362">
        <v>0</v>
      </c>
      <c r="G221" s="363"/>
      <c r="H221" s="364">
        <v>0</v>
      </c>
      <c r="I221" s="364"/>
      <c r="J221" s="364">
        <v>0</v>
      </c>
      <c r="K221" s="364"/>
      <c r="L221" s="364"/>
      <c r="M221" s="364"/>
      <c r="N221" s="364"/>
      <c r="O221" s="364"/>
      <c r="P221" s="364"/>
      <c r="Q221" s="364"/>
      <c r="R221" s="364"/>
      <c r="S221" s="364"/>
      <c r="T221" s="364"/>
      <c r="U221" s="364"/>
      <c r="V221" s="364"/>
      <c r="W221" s="364"/>
      <c r="X221" s="364"/>
      <c r="Y221" s="364"/>
      <c r="Z221" s="364"/>
      <c r="AA221" s="364"/>
      <c r="AB221" s="364"/>
      <c r="AC221" s="384"/>
      <c r="AD221" s="385"/>
      <c r="AE221" s="386"/>
      <c r="AF221" s="388"/>
      <c r="AG221" s="372"/>
      <c r="AH221" s="372"/>
      <c r="AI221" s="372"/>
      <c r="AJ221" s="372"/>
      <c r="AK221" s="372"/>
      <c r="AL221" s="372"/>
      <c r="AM221" s="372"/>
      <c r="AN221" s="372"/>
      <c r="AO221" s="372"/>
      <c r="AP221" s="372"/>
      <c r="AQ221" s="372"/>
      <c r="AR221" s="372"/>
      <c r="AS221" s="372"/>
      <c r="AT221" s="372"/>
      <c r="AU221" s="372"/>
      <c r="AV221" s="372"/>
      <c r="AW221" s="372"/>
      <c r="AX221" s="372"/>
      <c r="AY221" s="372"/>
      <c r="AZ221" s="372"/>
      <c r="BA221" s="394"/>
    </row>
    <row r="222" customHeight="1" spans="2:53">
      <c r="B222" s="360" t="s">
        <v>133</v>
      </c>
      <c r="C222" s="361" t="s">
        <v>134</v>
      </c>
      <c r="D222" s="361" t="s">
        <v>134</v>
      </c>
      <c r="E222" s="361" t="s">
        <v>134</v>
      </c>
      <c r="F222" s="362">
        <v>44</v>
      </c>
      <c r="G222" s="363"/>
      <c r="H222" s="364">
        <v>89</v>
      </c>
      <c r="I222" s="364"/>
      <c r="J222" s="364">
        <v>116</v>
      </c>
      <c r="K222" s="364"/>
      <c r="L222" s="364"/>
      <c r="M222" s="364"/>
      <c r="N222" s="364"/>
      <c r="O222" s="364"/>
      <c r="P222" s="364"/>
      <c r="Q222" s="364"/>
      <c r="R222" s="364"/>
      <c r="S222" s="364"/>
      <c r="T222" s="364"/>
      <c r="U222" s="364"/>
      <c r="V222" s="364"/>
      <c r="W222" s="364"/>
      <c r="X222" s="364"/>
      <c r="Y222" s="364"/>
      <c r="Z222" s="364"/>
      <c r="AA222" s="364"/>
      <c r="AB222" s="364"/>
      <c r="AC222" s="384"/>
      <c r="AD222" s="385"/>
      <c r="AE222" s="386"/>
      <c r="AF222" s="388"/>
      <c r="AG222" s="372"/>
      <c r="AH222" s="372"/>
      <c r="AI222" s="372"/>
      <c r="AJ222" s="372"/>
      <c r="AK222" s="372"/>
      <c r="AL222" s="372"/>
      <c r="AM222" s="372"/>
      <c r="AN222" s="372"/>
      <c r="AO222" s="372"/>
      <c r="AP222" s="372"/>
      <c r="AQ222" s="372"/>
      <c r="AR222" s="372"/>
      <c r="AS222" s="372"/>
      <c r="AT222" s="372"/>
      <c r="AU222" s="372"/>
      <c r="AV222" s="372"/>
      <c r="AW222" s="372"/>
      <c r="AX222" s="372"/>
      <c r="AY222" s="372"/>
      <c r="AZ222" s="372"/>
      <c r="BA222" s="394"/>
    </row>
    <row r="223" customHeight="1" spans="2:53">
      <c r="B223" s="360" t="s">
        <v>135</v>
      </c>
      <c r="C223" s="361"/>
      <c r="D223" s="361"/>
      <c r="E223" s="361"/>
      <c r="F223" s="362">
        <v>494</v>
      </c>
      <c r="G223" s="363"/>
      <c r="H223" s="364">
        <v>464</v>
      </c>
      <c r="I223" s="364"/>
      <c r="J223" s="364">
        <v>466</v>
      </c>
      <c r="K223" s="364"/>
      <c r="L223" s="364"/>
      <c r="M223" s="364"/>
      <c r="N223" s="364"/>
      <c r="O223" s="364"/>
      <c r="P223" s="364"/>
      <c r="Q223" s="364"/>
      <c r="R223" s="364"/>
      <c r="S223" s="364"/>
      <c r="T223" s="364"/>
      <c r="U223" s="364"/>
      <c r="V223" s="364"/>
      <c r="W223" s="364"/>
      <c r="X223" s="364"/>
      <c r="Y223" s="364"/>
      <c r="Z223" s="364"/>
      <c r="AA223" s="364"/>
      <c r="AB223" s="364"/>
      <c r="AC223" s="384"/>
      <c r="AD223" s="385"/>
      <c r="AE223" s="386"/>
      <c r="AF223" s="388"/>
      <c r="AG223" s="372"/>
      <c r="AH223" s="372"/>
      <c r="AI223" s="372"/>
      <c r="AJ223" s="372"/>
      <c r="AK223" s="372"/>
      <c r="AL223" s="372"/>
      <c r="AM223" s="372"/>
      <c r="AN223" s="372"/>
      <c r="AO223" s="372"/>
      <c r="AP223" s="372"/>
      <c r="AQ223" s="372"/>
      <c r="AR223" s="372"/>
      <c r="AS223" s="372"/>
      <c r="AT223" s="372"/>
      <c r="AU223" s="372"/>
      <c r="AV223" s="372"/>
      <c r="AW223" s="372"/>
      <c r="AX223" s="372"/>
      <c r="AY223" s="372"/>
      <c r="AZ223" s="372"/>
      <c r="BA223" s="394"/>
    </row>
    <row r="224" customHeight="1" spans="2:53">
      <c r="B224" s="365" t="s">
        <v>136</v>
      </c>
      <c r="C224" s="366" t="s">
        <v>137</v>
      </c>
      <c r="D224" s="366" t="s">
        <v>137</v>
      </c>
      <c r="E224" s="366" t="s">
        <v>137</v>
      </c>
      <c r="F224" s="362">
        <v>39</v>
      </c>
      <c r="G224" s="363"/>
      <c r="H224" s="364">
        <v>73</v>
      </c>
      <c r="I224" s="364"/>
      <c r="J224" s="364">
        <v>62</v>
      </c>
      <c r="K224" s="364"/>
      <c r="L224" s="364"/>
      <c r="M224" s="364"/>
      <c r="N224" s="364"/>
      <c r="O224" s="364"/>
      <c r="P224" s="364"/>
      <c r="Q224" s="364"/>
      <c r="R224" s="364"/>
      <c r="S224" s="364"/>
      <c r="T224" s="364"/>
      <c r="U224" s="364"/>
      <c r="V224" s="364"/>
      <c r="W224" s="364"/>
      <c r="X224" s="364"/>
      <c r="Y224" s="364"/>
      <c r="Z224" s="364"/>
      <c r="AA224" s="364"/>
      <c r="AB224" s="364"/>
      <c r="AC224" s="384"/>
      <c r="AD224" s="385"/>
      <c r="AE224" s="386"/>
      <c r="AF224" s="388"/>
      <c r="AG224" s="372"/>
      <c r="AH224" s="372"/>
      <c r="AI224" s="372"/>
      <c r="AJ224" s="372"/>
      <c r="AK224" s="372"/>
      <c r="AL224" s="372"/>
      <c r="AM224" s="372"/>
      <c r="AN224" s="372"/>
      <c r="AO224" s="372"/>
      <c r="AP224" s="372"/>
      <c r="AQ224" s="372"/>
      <c r="AR224" s="372"/>
      <c r="AS224" s="372"/>
      <c r="AT224" s="372"/>
      <c r="AU224" s="372"/>
      <c r="AV224" s="372"/>
      <c r="AW224" s="372"/>
      <c r="AX224" s="372"/>
      <c r="AY224" s="372"/>
      <c r="AZ224" s="372"/>
      <c r="BA224" s="394"/>
    </row>
    <row r="225" ht="23.25" customHeight="1" spans="2:53">
      <c r="B225" s="365" t="s">
        <v>138</v>
      </c>
      <c r="C225" s="366" t="s">
        <v>139</v>
      </c>
      <c r="D225" s="366" t="s">
        <v>139</v>
      </c>
      <c r="E225" s="366" t="s">
        <v>139</v>
      </c>
      <c r="F225" s="362">
        <v>51</v>
      </c>
      <c r="G225" s="363"/>
      <c r="H225" s="364">
        <v>66</v>
      </c>
      <c r="I225" s="364"/>
      <c r="J225" s="364">
        <v>61</v>
      </c>
      <c r="K225" s="364"/>
      <c r="L225" s="364"/>
      <c r="M225" s="364"/>
      <c r="N225" s="364"/>
      <c r="O225" s="364"/>
      <c r="P225" s="364"/>
      <c r="Q225" s="364"/>
      <c r="R225" s="364"/>
      <c r="S225" s="364"/>
      <c r="T225" s="364"/>
      <c r="U225" s="364"/>
      <c r="V225" s="364"/>
      <c r="W225" s="364"/>
      <c r="X225" s="364"/>
      <c r="Y225" s="364"/>
      <c r="Z225" s="364"/>
      <c r="AA225" s="364"/>
      <c r="AB225" s="364"/>
      <c r="AC225" s="384"/>
      <c r="AD225" s="385"/>
      <c r="AE225" s="386"/>
      <c r="AF225" s="388"/>
      <c r="AG225" s="372"/>
      <c r="AH225" s="372"/>
      <c r="AI225" s="372"/>
      <c r="AJ225" s="372"/>
      <c r="AK225" s="372"/>
      <c r="AL225" s="372"/>
      <c r="AM225" s="372"/>
      <c r="AN225" s="372"/>
      <c r="AO225" s="372"/>
      <c r="AP225" s="372"/>
      <c r="AQ225" s="372"/>
      <c r="AR225" s="372"/>
      <c r="AS225" s="372"/>
      <c r="AT225" s="372"/>
      <c r="AU225" s="372"/>
      <c r="AV225" s="372"/>
      <c r="AW225" s="372"/>
      <c r="AX225" s="372"/>
      <c r="AY225" s="372"/>
      <c r="AZ225" s="372"/>
      <c r="BA225" s="394"/>
    </row>
    <row r="226" customHeight="1" spans="2:53">
      <c r="B226" s="365" t="s">
        <v>140</v>
      </c>
      <c r="C226" s="366" t="s">
        <v>141</v>
      </c>
      <c r="D226" s="366" t="s">
        <v>141</v>
      </c>
      <c r="E226" s="366" t="s">
        <v>141</v>
      </c>
      <c r="F226" s="362">
        <v>2</v>
      </c>
      <c r="G226" s="363"/>
      <c r="H226" s="364">
        <v>1</v>
      </c>
      <c r="I226" s="364"/>
      <c r="J226" s="364">
        <v>0</v>
      </c>
      <c r="K226" s="364"/>
      <c r="L226" s="364"/>
      <c r="M226" s="364"/>
      <c r="N226" s="364"/>
      <c r="O226" s="364"/>
      <c r="P226" s="364"/>
      <c r="Q226" s="364"/>
      <c r="R226" s="364"/>
      <c r="S226" s="364"/>
      <c r="T226" s="364"/>
      <c r="U226" s="364"/>
      <c r="V226" s="364"/>
      <c r="W226" s="364"/>
      <c r="X226" s="364"/>
      <c r="Y226" s="364"/>
      <c r="Z226" s="364"/>
      <c r="AA226" s="364"/>
      <c r="AB226" s="364"/>
      <c r="AC226" s="384"/>
      <c r="AD226" s="385"/>
      <c r="AE226" s="386"/>
      <c r="AF226" s="388"/>
      <c r="AG226" s="372"/>
      <c r="AH226" s="372"/>
      <c r="AI226" s="372"/>
      <c r="AJ226" s="372"/>
      <c r="AK226" s="372"/>
      <c r="AL226" s="372"/>
      <c r="AM226" s="372"/>
      <c r="AN226" s="372"/>
      <c r="AO226" s="372"/>
      <c r="AP226" s="372"/>
      <c r="AQ226" s="372"/>
      <c r="AR226" s="372"/>
      <c r="AS226" s="372"/>
      <c r="AT226" s="372"/>
      <c r="AU226" s="372"/>
      <c r="AV226" s="372"/>
      <c r="AW226" s="372"/>
      <c r="AX226" s="372"/>
      <c r="AY226" s="372"/>
      <c r="AZ226" s="372"/>
      <c r="BA226" s="394"/>
    </row>
    <row r="227" customHeight="1" spans="2:53">
      <c r="B227" s="365" t="s">
        <v>142</v>
      </c>
      <c r="C227" s="366" t="s">
        <v>143</v>
      </c>
      <c r="D227" s="366" t="s">
        <v>143</v>
      </c>
      <c r="E227" s="366" t="s">
        <v>143</v>
      </c>
      <c r="F227" s="362">
        <v>1172</v>
      </c>
      <c r="G227" s="363"/>
      <c r="H227" s="364">
        <v>1459</v>
      </c>
      <c r="I227" s="364"/>
      <c r="J227" s="364">
        <v>837</v>
      </c>
      <c r="K227" s="364"/>
      <c r="L227" s="364"/>
      <c r="M227" s="364"/>
      <c r="N227" s="364"/>
      <c r="O227" s="364"/>
      <c r="P227" s="364"/>
      <c r="Q227" s="364"/>
      <c r="R227" s="364"/>
      <c r="S227" s="364"/>
      <c r="T227" s="364"/>
      <c r="U227" s="364"/>
      <c r="V227" s="364"/>
      <c r="W227" s="364"/>
      <c r="X227" s="364"/>
      <c r="Y227" s="364"/>
      <c r="Z227" s="364"/>
      <c r="AA227" s="364"/>
      <c r="AB227" s="364"/>
      <c r="AC227" s="384"/>
      <c r="AD227" s="385"/>
      <c r="AE227" s="386"/>
      <c r="AF227" s="387"/>
      <c r="AG227" s="372"/>
      <c r="AH227" s="372"/>
      <c r="AI227" s="372"/>
      <c r="AJ227" s="372"/>
      <c r="AK227" s="372"/>
      <c r="AL227" s="372"/>
      <c r="AM227" s="372"/>
      <c r="AN227" s="372"/>
      <c r="AO227" s="372"/>
      <c r="AP227" s="372"/>
      <c r="AQ227" s="372"/>
      <c r="AR227" s="372"/>
      <c r="AS227" s="372"/>
      <c r="AT227" s="372"/>
      <c r="AU227" s="372"/>
      <c r="AV227" s="372"/>
      <c r="AW227" s="372"/>
      <c r="AX227" s="372"/>
      <c r="AY227" s="372"/>
      <c r="AZ227" s="372"/>
      <c r="BA227" s="394"/>
    </row>
    <row r="228" ht="24.75" customHeight="1" spans="2:53">
      <c r="B228" s="360" t="s">
        <v>144</v>
      </c>
      <c r="C228" s="361" t="s">
        <v>145</v>
      </c>
      <c r="D228" s="361" t="s">
        <v>145</v>
      </c>
      <c r="E228" s="361" t="s">
        <v>145</v>
      </c>
      <c r="F228" s="362">
        <v>52</v>
      </c>
      <c r="G228" s="363"/>
      <c r="H228" s="364">
        <v>53</v>
      </c>
      <c r="I228" s="364"/>
      <c r="J228" s="364">
        <v>59</v>
      </c>
      <c r="K228" s="364"/>
      <c r="L228" s="364"/>
      <c r="M228" s="364"/>
      <c r="N228" s="364"/>
      <c r="O228" s="364"/>
      <c r="P228" s="364"/>
      <c r="Q228" s="364"/>
      <c r="R228" s="364"/>
      <c r="S228" s="364"/>
      <c r="T228" s="364"/>
      <c r="U228" s="364"/>
      <c r="V228" s="364"/>
      <c r="W228" s="364"/>
      <c r="X228" s="364"/>
      <c r="Y228" s="364"/>
      <c r="Z228" s="364"/>
      <c r="AA228" s="364"/>
      <c r="AB228" s="364"/>
      <c r="AC228" s="384"/>
      <c r="AD228" s="385"/>
      <c r="AE228" s="386"/>
      <c r="AF228" s="388"/>
      <c r="AG228" s="372"/>
      <c r="AH228" s="372"/>
      <c r="AI228" s="372"/>
      <c r="AJ228" s="372"/>
      <c r="AK228" s="372"/>
      <c r="AL228" s="372"/>
      <c r="AM228" s="372"/>
      <c r="AN228" s="372"/>
      <c r="AO228" s="372"/>
      <c r="AP228" s="372"/>
      <c r="AQ228" s="372"/>
      <c r="AR228" s="372"/>
      <c r="AS228" s="372"/>
      <c r="AT228" s="372"/>
      <c r="AU228" s="372"/>
      <c r="AV228" s="372"/>
      <c r="AW228" s="372"/>
      <c r="AX228" s="372"/>
      <c r="AY228" s="372"/>
      <c r="AZ228" s="372"/>
      <c r="BA228" s="394"/>
    </row>
    <row r="229" ht="13.5" customHeight="1" spans="2:53">
      <c r="B229" s="365" t="s">
        <v>146</v>
      </c>
      <c r="C229" s="366" t="s">
        <v>147</v>
      </c>
      <c r="D229" s="366" t="s">
        <v>147</v>
      </c>
      <c r="E229" s="366" t="s">
        <v>147</v>
      </c>
      <c r="F229" s="362">
        <v>57</v>
      </c>
      <c r="G229" s="363"/>
      <c r="H229" s="364">
        <v>15</v>
      </c>
      <c r="I229" s="364"/>
      <c r="J229" s="364">
        <v>18</v>
      </c>
      <c r="K229" s="364"/>
      <c r="L229" s="364"/>
      <c r="M229" s="364"/>
      <c r="N229" s="364"/>
      <c r="O229" s="364"/>
      <c r="P229" s="364"/>
      <c r="Q229" s="364"/>
      <c r="R229" s="364"/>
      <c r="S229" s="364"/>
      <c r="T229" s="364"/>
      <c r="U229" s="364"/>
      <c r="V229" s="364"/>
      <c r="W229" s="364"/>
      <c r="X229" s="364"/>
      <c r="Y229" s="364"/>
      <c r="Z229" s="364"/>
      <c r="AA229" s="364"/>
      <c r="AB229" s="364"/>
      <c r="AC229" s="384"/>
      <c r="AD229" s="385"/>
      <c r="AE229" s="386"/>
      <c r="AF229" s="389"/>
      <c r="AG229" s="395"/>
      <c r="AH229" s="388"/>
      <c r="BA229" s="394"/>
    </row>
    <row r="230" ht="15.75" spans="2:34">
      <c r="B230" s="367" t="s">
        <v>33</v>
      </c>
      <c r="C230" s="368"/>
      <c r="D230" s="368"/>
      <c r="E230" s="368"/>
      <c r="F230" s="369">
        <f>SUM(F208:G229)</f>
        <v>3398</v>
      </c>
      <c r="G230" s="369"/>
      <c r="H230" s="369">
        <f>SUM(H208:I229)</f>
        <v>4355</v>
      </c>
      <c r="I230" s="369"/>
      <c r="J230" s="369">
        <f>SUM(J208:K229)</f>
        <v>3127</v>
      </c>
      <c r="K230" s="369"/>
      <c r="L230" s="369">
        <f>SUM(L208:M229)</f>
        <v>0</v>
      </c>
      <c r="M230" s="369"/>
      <c r="N230" s="369">
        <f>SUM(N208:O229)</f>
        <v>0</v>
      </c>
      <c r="O230" s="369"/>
      <c r="P230" s="369">
        <f>SUM(P208:Q229)</f>
        <v>0</v>
      </c>
      <c r="Q230" s="369"/>
      <c r="R230" s="369">
        <f>SUM(R208:S229)</f>
        <v>0</v>
      </c>
      <c r="S230" s="369"/>
      <c r="T230" s="369">
        <f>SUM(T208:U229)</f>
        <v>0</v>
      </c>
      <c r="U230" s="369"/>
      <c r="V230" s="369">
        <f>SUM(V208:W229)</f>
        <v>0</v>
      </c>
      <c r="W230" s="369"/>
      <c r="X230" s="369">
        <f>SUM(X208:Y229)</f>
        <v>0</v>
      </c>
      <c r="Y230" s="369"/>
      <c r="Z230" s="369">
        <f t="shared" ref="Z230" si="7">SUM(Z208:AA229)</f>
        <v>0</v>
      </c>
      <c r="AA230" s="369"/>
      <c r="AB230" s="369">
        <f t="shared" ref="AB230" si="8">SUM(AB208:AC229)</f>
        <v>0</v>
      </c>
      <c r="AC230" s="390"/>
      <c r="AD230" s="391"/>
      <c r="AE230" s="392"/>
      <c r="AF230" s="393"/>
      <c r="AG230" s="393"/>
      <c r="AH230" s="389"/>
    </row>
    <row r="231" ht="16.5" customHeight="1" spans="2:29">
      <c r="B231" s="370"/>
      <c r="C231" s="370"/>
      <c r="D231" s="370"/>
      <c r="E231" s="370"/>
      <c r="F231" s="371"/>
      <c r="G231" s="371"/>
      <c r="H231" s="372"/>
      <c r="I231" s="372"/>
      <c r="J231" s="372"/>
      <c r="K231" s="372"/>
      <c r="L231" s="372"/>
      <c r="M231" s="372"/>
      <c r="N231" s="372"/>
      <c r="O231" s="372"/>
      <c r="P231" s="372"/>
      <c r="Q231" s="372"/>
      <c r="R231" s="372"/>
      <c r="S231" s="372"/>
      <c r="T231" s="372"/>
      <c r="U231" s="372"/>
      <c r="V231" s="372"/>
      <c r="W231" s="372"/>
      <c r="X231" s="372"/>
      <c r="Y231" s="372"/>
      <c r="Z231" s="372"/>
      <c r="AA231" s="372"/>
      <c r="AB231" s="372"/>
      <c r="AC231" s="372"/>
    </row>
    <row r="232" ht="25.5" customHeight="1" spans="2:31">
      <c r="B232" s="373" t="s">
        <v>148</v>
      </c>
      <c r="C232" s="373"/>
      <c r="D232" s="373"/>
      <c r="E232" s="373"/>
      <c r="F232" s="373"/>
      <c r="G232" s="373"/>
      <c r="H232" s="373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E232" s="394"/>
    </row>
    <row r="233" customHeight="1" spans="2:29">
      <c r="B233" s="373"/>
      <c r="C233" s="373"/>
      <c r="D233" s="373"/>
      <c r="E233" s="373"/>
      <c r="F233" s="373"/>
      <c r="G233" s="373"/>
      <c r="H233" s="373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</row>
    <row r="234" ht="20.25" customHeight="1" spans="2:42">
      <c r="B234" s="374" t="s">
        <v>103</v>
      </c>
      <c r="C234" s="374"/>
      <c r="D234" s="374"/>
      <c r="E234" s="374"/>
      <c r="F234" s="375" t="s">
        <v>81</v>
      </c>
      <c r="G234" s="375"/>
      <c r="H234" s="375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E234" s="394"/>
      <c r="AF234" s="394"/>
      <c r="AG234" s="394"/>
      <c r="AH234" s="396"/>
      <c r="AI234" s="396"/>
      <c r="AJ234" s="394"/>
      <c r="AK234" s="394"/>
      <c r="AL234" s="394"/>
      <c r="AM234" s="394"/>
      <c r="AN234" s="394"/>
      <c r="AO234" s="394"/>
      <c r="AP234" s="394"/>
    </row>
    <row r="235" ht="13.5" customHeight="1" spans="2:34">
      <c r="B235" s="361" t="s">
        <v>105</v>
      </c>
      <c r="C235" s="361" t="s">
        <v>106</v>
      </c>
      <c r="D235" s="361" t="s">
        <v>106</v>
      </c>
      <c r="E235" s="361" t="s">
        <v>106</v>
      </c>
      <c r="F235" s="364">
        <f>SUM(F208:AC208)</f>
        <v>94</v>
      </c>
      <c r="G235" s="364"/>
      <c r="H235" s="36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H235" s="7"/>
    </row>
    <row r="236" ht="24.75" customHeight="1" spans="2:34">
      <c r="B236" s="376" t="str">
        <f>+B209</f>
        <v>ARCHIVO, CORRESPONDENCIA Y HOJAS DE VIDA</v>
      </c>
      <c r="C236" s="376" t="s">
        <v>108</v>
      </c>
      <c r="D236" s="376" t="s">
        <v>108</v>
      </c>
      <c r="E236" s="376" t="s">
        <v>108</v>
      </c>
      <c r="F236" s="364">
        <f t="shared" ref="F236:F256" si="9">SUM(F209:AC209)</f>
        <v>500</v>
      </c>
      <c r="G236" s="364"/>
      <c r="H236" s="36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H236" s="7"/>
    </row>
    <row r="237" customHeight="1" spans="2:34">
      <c r="B237" s="361" t="s">
        <v>109</v>
      </c>
      <c r="C237" s="361" t="s">
        <v>110</v>
      </c>
      <c r="D237" s="361" t="s">
        <v>110</v>
      </c>
      <c r="E237" s="361" t="s">
        <v>110</v>
      </c>
      <c r="F237" s="364">
        <f t="shared" si="9"/>
        <v>1354</v>
      </c>
      <c r="G237" s="364"/>
      <c r="H237" s="36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H237" s="7"/>
    </row>
    <row r="238" customHeight="1" spans="2:34">
      <c r="B238" s="361" t="s">
        <v>111</v>
      </c>
      <c r="C238" s="361" t="s">
        <v>112</v>
      </c>
      <c r="D238" s="361" t="s">
        <v>112</v>
      </c>
      <c r="E238" s="361" t="s">
        <v>112</v>
      </c>
      <c r="F238" s="364">
        <f t="shared" si="9"/>
        <v>685</v>
      </c>
      <c r="G238" s="364"/>
      <c r="H238" s="36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H238" s="7"/>
    </row>
    <row r="239" customHeight="1" spans="2:34">
      <c r="B239" s="366" t="s">
        <v>113</v>
      </c>
      <c r="C239" s="366" t="s">
        <v>114</v>
      </c>
      <c r="D239" s="366" t="s">
        <v>114</v>
      </c>
      <c r="E239" s="366" t="s">
        <v>114</v>
      </c>
      <c r="F239" s="364">
        <f t="shared" si="9"/>
        <v>636</v>
      </c>
      <c r="G239" s="364"/>
      <c r="H239" s="36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H239" s="7"/>
    </row>
    <row r="240" customHeight="1" spans="2:34">
      <c r="B240" s="366" t="s">
        <v>115</v>
      </c>
      <c r="C240" s="366" t="s">
        <v>116</v>
      </c>
      <c r="D240" s="366" t="s">
        <v>116</v>
      </c>
      <c r="E240" s="366" t="s">
        <v>116</v>
      </c>
      <c r="F240" s="364">
        <f t="shared" si="9"/>
        <v>1</v>
      </c>
      <c r="G240" s="364"/>
      <c r="H240" s="36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H240" s="7"/>
    </row>
    <row r="241" customHeight="1" spans="2:34">
      <c r="B241" s="366" t="s">
        <v>149</v>
      </c>
      <c r="C241" s="366" t="s">
        <v>118</v>
      </c>
      <c r="D241" s="366" t="s">
        <v>118</v>
      </c>
      <c r="E241" s="366" t="s">
        <v>118</v>
      </c>
      <c r="F241" s="364">
        <f t="shared" si="9"/>
        <v>180</v>
      </c>
      <c r="G241" s="364"/>
      <c r="H241" s="36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H241" s="7"/>
    </row>
    <row r="242" ht="24" customHeight="1" spans="2:34">
      <c r="B242" s="366" t="s">
        <v>119</v>
      </c>
      <c r="C242" s="366" t="s">
        <v>120</v>
      </c>
      <c r="D242" s="366" t="s">
        <v>120</v>
      </c>
      <c r="E242" s="366" t="s">
        <v>120</v>
      </c>
      <c r="F242" s="364">
        <f t="shared" si="9"/>
        <v>626</v>
      </c>
      <c r="G242" s="364"/>
      <c r="H242" s="36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H242" s="7"/>
    </row>
    <row r="243" ht="21.75" customHeight="1" spans="2:34">
      <c r="B243" s="377" t="s">
        <v>121</v>
      </c>
      <c r="C243" s="361" t="s">
        <v>122</v>
      </c>
      <c r="D243" s="361" t="s">
        <v>122</v>
      </c>
      <c r="E243" s="361" t="s">
        <v>122</v>
      </c>
      <c r="F243" s="364">
        <f t="shared" si="9"/>
        <v>476</v>
      </c>
      <c r="G243" s="364"/>
      <c r="H243" s="36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H243" s="7"/>
    </row>
    <row r="244" customHeight="1" spans="2:34">
      <c r="B244" s="361" t="s">
        <v>123</v>
      </c>
      <c r="C244" s="361" t="s">
        <v>124</v>
      </c>
      <c r="D244" s="361" t="s">
        <v>124</v>
      </c>
      <c r="E244" s="361" t="s">
        <v>124</v>
      </c>
      <c r="F244" s="364">
        <f t="shared" si="9"/>
        <v>111</v>
      </c>
      <c r="G244" s="364"/>
      <c r="H244" s="36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H244" s="7"/>
    </row>
    <row r="245" customHeight="1" spans="2:34">
      <c r="B245" s="361" t="s">
        <v>125</v>
      </c>
      <c r="C245" s="361" t="s">
        <v>126</v>
      </c>
      <c r="D245" s="361" t="s">
        <v>126</v>
      </c>
      <c r="E245" s="361" t="s">
        <v>126</v>
      </c>
      <c r="F245" s="364">
        <f t="shared" si="9"/>
        <v>127</v>
      </c>
      <c r="G245" s="364"/>
      <c r="H245" s="36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H245" s="7"/>
    </row>
    <row r="246" customHeight="1" spans="2:34">
      <c r="B246" s="361" t="s">
        <v>127</v>
      </c>
      <c r="C246" s="361" t="s">
        <v>128</v>
      </c>
      <c r="D246" s="361" t="s">
        <v>128</v>
      </c>
      <c r="E246" s="361" t="s">
        <v>128</v>
      </c>
      <c r="F246" s="364">
        <f t="shared" si="9"/>
        <v>163</v>
      </c>
      <c r="G246" s="364"/>
      <c r="H246" s="36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H246" s="7"/>
    </row>
    <row r="247" customHeight="1" spans="2:34">
      <c r="B247" s="366" t="s">
        <v>129</v>
      </c>
      <c r="C247" s="366" t="s">
        <v>130</v>
      </c>
      <c r="D247" s="366" t="s">
        <v>130</v>
      </c>
      <c r="E247" s="366" t="s">
        <v>130</v>
      </c>
      <c r="F247" s="364">
        <f t="shared" si="9"/>
        <v>177</v>
      </c>
      <c r="G247" s="364"/>
      <c r="H247" s="36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H247" s="7"/>
    </row>
    <row r="248" customHeight="1" spans="2:34">
      <c r="B248" s="361" t="s">
        <v>131</v>
      </c>
      <c r="C248" s="361" t="s">
        <v>132</v>
      </c>
      <c r="D248" s="361" t="s">
        <v>132</v>
      </c>
      <c r="E248" s="361" t="s">
        <v>132</v>
      </c>
      <c r="F248" s="364">
        <f t="shared" si="9"/>
        <v>0</v>
      </c>
      <c r="G248" s="364"/>
      <c r="H248" s="36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H248" s="7"/>
    </row>
    <row r="249" customHeight="1" spans="2:34">
      <c r="B249" s="361" t="s">
        <v>133</v>
      </c>
      <c r="C249" s="361" t="s">
        <v>134</v>
      </c>
      <c r="D249" s="361" t="s">
        <v>134</v>
      </c>
      <c r="E249" s="361" t="s">
        <v>134</v>
      </c>
      <c r="F249" s="364">
        <f t="shared" si="9"/>
        <v>249</v>
      </c>
      <c r="G249" s="364"/>
      <c r="H249" s="36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H249" s="7"/>
    </row>
    <row r="250" customHeight="1" spans="2:34">
      <c r="B250" s="361" t="s">
        <v>135</v>
      </c>
      <c r="C250" s="361"/>
      <c r="D250" s="361"/>
      <c r="E250" s="361"/>
      <c r="F250" s="364">
        <f t="shared" si="9"/>
        <v>1424</v>
      </c>
      <c r="G250" s="364"/>
      <c r="H250" s="36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H250" s="7"/>
    </row>
    <row r="251" customHeight="1" spans="2:34">
      <c r="B251" s="366" t="s">
        <v>136</v>
      </c>
      <c r="C251" s="366" t="s">
        <v>137</v>
      </c>
      <c r="D251" s="366" t="s">
        <v>137</v>
      </c>
      <c r="E251" s="366" t="s">
        <v>137</v>
      </c>
      <c r="F251" s="364">
        <f t="shared" si="9"/>
        <v>174</v>
      </c>
      <c r="G251" s="364"/>
      <c r="H251" s="36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H251" s="7"/>
    </row>
    <row r="252" customHeight="1" spans="2:34">
      <c r="B252" s="366" t="s">
        <v>138</v>
      </c>
      <c r="C252" s="366" t="s">
        <v>139</v>
      </c>
      <c r="D252" s="366" t="s">
        <v>139</v>
      </c>
      <c r="E252" s="366" t="s">
        <v>139</v>
      </c>
      <c r="F252" s="364">
        <f t="shared" si="9"/>
        <v>178</v>
      </c>
      <c r="G252" s="364"/>
      <c r="H252" s="36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H252" s="7"/>
    </row>
    <row r="253" customHeight="1" spans="2:34">
      <c r="B253" s="366" t="s">
        <v>140</v>
      </c>
      <c r="C253" s="366" t="s">
        <v>141</v>
      </c>
      <c r="D253" s="366" t="s">
        <v>141</v>
      </c>
      <c r="E253" s="366" t="s">
        <v>141</v>
      </c>
      <c r="F253" s="364">
        <f t="shared" si="9"/>
        <v>3</v>
      </c>
      <c r="G253" s="364"/>
      <c r="H253" s="36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H253" s="7"/>
    </row>
    <row r="254" customHeight="1" spans="2:34">
      <c r="B254" s="366" t="s">
        <v>142</v>
      </c>
      <c r="C254" s="366" t="s">
        <v>143</v>
      </c>
      <c r="D254" s="366" t="s">
        <v>143</v>
      </c>
      <c r="E254" s="366" t="s">
        <v>143</v>
      </c>
      <c r="F254" s="364">
        <f t="shared" si="9"/>
        <v>3468</v>
      </c>
      <c r="G254" s="364"/>
      <c r="H254" s="36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H254" s="7"/>
    </row>
    <row r="255" customHeight="1" spans="2:34">
      <c r="B255" s="361" t="s">
        <v>144</v>
      </c>
      <c r="C255" s="361" t="s">
        <v>145</v>
      </c>
      <c r="D255" s="361" t="s">
        <v>145</v>
      </c>
      <c r="E255" s="361" t="s">
        <v>145</v>
      </c>
      <c r="F255" s="364">
        <f t="shared" si="9"/>
        <v>164</v>
      </c>
      <c r="G255" s="364"/>
      <c r="H255" s="36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H255" s="7"/>
    </row>
    <row r="256" ht="13.5" customHeight="1" spans="2:34">
      <c r="B256" s="366" t="s">
        <v>146</v>
      </c>
      <c r="C256" s="366" t="s">
        <v>147</v>
      </c>
      <c r="D256" s="366" t="s">
        <v>147</v>
      </c>
      <c r="E256" s="366" t="s">
        <v>147</v>
      </c>
      <c r="F256" s="364">
        <f t="shared" si="9"/>
        <v>90</v>
      </c>
      <c r="G256" s="364"/>
      <c r="H256" s="36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H256" s="7"/>
    </row>
    <row r="257" ht="14.25" customHeight="1" spans="2:34">
      <c r="B257" s="322" t="s">
        <v>33</v>
      </c>
      <c r="C257" s="322"/>
      <c r="D257" s="322"/>
      <c r="E257" s="322"/>
      <c r="F257" s="397">
        <f>SUM(F235:H256)</f>
        <v>10880</v>
      </c>
      <c r="G257" s="397"/>
      <c r="H257" s="397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H257" s="7"/>
    </row>
    <row r="258" ht="13.5" spans="2:34">
      <c r="B258" s="370"/>
      <c r="C258" s="370"/>
      <c r="D258" s="370"/>
      <c r="E258" s="370"/>
      <c r="F258" s="371"/>
      <c r="G258" s="371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H258" s="7"/>
    </row>
    <row r="259" ht="7.5" customHeight="1" spans="2:29">
      <c r="B259" s="351" t="s">
        <v>150</v>
      </c>
      <c r="C259" s="352"/>
      <c r="D259" s="352"/>
      <c r="E259" s="352"/>
      <c r="F259" s="352"/>
      <c r="G259" s="352"/>
      <c r="H259" s="352"/>
      <c r="I259" s="352"/>
      <c r="J259" s="352"/>
      <c r="K259" s="352"/>
      <c r="L259" s="352"/>
      <c r="M259" s="352"/>
      <c r="N259" s="352"/>
      <c r="O259" s="352"/>
      <c r="P259" s="352"/>
      <c r="Q259" s="352"/>
      <c r="R259" s="352"/>
      <c r="S259" s="352"/>
      <c r="T259" s="352"/>
      <c r="U259" s="352"/>
      <c r="V259" s="352"/>
      <c r="W259" s="352"/>
      <c r="X259" s="352"/>
      <c r="Y259" s="352"/>
      <c r="Z259" s="352"/>
      <c r="AA259" s="352"/>
      <c r="AB259" s="352"/>
      <c r="AC259" s="380"/>
    </row>
    <row r="260" ht="18" customHeight="1" spans="2:29">
      <c r="B260" s="353"/>
      <c r="C260" s="354"/>
      <c r="D260" s="354"/>
      <c r="E260" s="354"/>
      <c r="F260" s="354"/>
      <c r="G260" s="354"/>
      <c r="H260" s="354"/>
      <c r="I260" s="354"/>
      <c r="J260" s="354"/>
      <c r="K260" s="354"/>
      <c r="L260" s="354"/>
      <c r="M260" s="354"/>
      <c r="N260" s="354"/>
      <c r="O260" s="354"/>
      <c r="P260" s="354"/>
      <c r="Q260" s="354"/>
      <c r="R260" s="354"/>
      <c r="S260" s="354"/>
      <c r="T260" s="354"/>
      <c r="U260" s="354"/>
      <c r="V260" s="354"/>
      <c r="W260" s="354"/>
      <c r="X260" s="354"/>
      <c r="Y260" s="354"/>
      <c r="Z260" s="354"/>
      <c r="AA260" s="354"/>
      <c r="AB260" s="354"/>
      <c r="AC260" s="381"/>
    </row>
    <row r="261" ht="15.75" spans="2:31">
      <c r="B261" s="336" t="s">
        <v>103</v>
      </c>
      <c r="C261" s="337"/>
      <c r="D261" s="337"/>
      <c r="E261" s="398"/>
      <c r="F261" s="399" t="s">
        <v>25</v>
      </c>
      <c r="G261" s="400"/>
      <c r="H261" s="401" t="s">
        <v>26</v>
      </c>
      <c r="I261" s="438"/>
      <c r="J261" s="438" t="s">
        <v>27</v>
      </c>
      <c r="K261" s="438"/>
      <c r="L261" s="438" t="s">
        <v>28</v>
      </c>
      <c r="M261" s="438"/>
      <c r="N261" s="438" t="s">
        <v>29</v>
      </c>
      <c r="O261" s="438"/>
      <c r="P261" s="438" t="s">
        <v>30</v>
      </c>
      <c r="Q261" s="438"/>
      <c r="R261" s="438" t="s">
        <v>37</v>
      </c>
      <c r="S261" s="438"/>
      <c r="T261" s="438" t="s">
        <v>38</v>
      </c>
      <c r="U261" s="438"/>
      <c r="V261" s="438" t="s">
        <v>91</v>
      </c>
      <c r="W261" s="438"/>
      <c r="X261" s="438" t="s">
        <v>40</v>
      </c>
      <c r="Y261" s="438"/>
      <c r="Z261" s="438" t="s">
        <v>92</v>
      </c>
      <c r="AA261" s="438"/>
      <c r="AB261" s="438" t="s">
        <v>93</v>
      </c>
      <c r="AC261" s="400"/>
      <c r="AE261" s="445"/>
    </row>
    <row r="262" customHeight="1" spans="2:31">
      <c r="B262" s="402" t="s">
        <v>105</v>
      </c>
      <c r="C262" s="403" t="s">
        <v>106</v>
      </c>
      <c r="D262" s="403" t="s">
        <v>106</v>
      </c>
      <c r="E262" s="404" t="s">
        <v>106</v>
      </c>
      <c r="F262" s="405">
        <v>1</v>
      </c>
      <c r="G262" s="406"/>
      <c r="H262" s="407">
        <v>0.95</v>
      </c>
      <c r="I262" s="439"/>
      <c r="J262" s="407">
        <v>1</v>
      </c>
      <c r="K262" s="439"/>
      <c r="L262" s="407"/>
      <c r="M262" s="439"/>
      <c r="N262" s="440"/>
      <c r="O262" s="342"/>
      <c r="P262" s="440"/>
      <c r="Q262" s="342"/>
      <c r="R262" s="440"/>
      <c r="S262" s="342"/>
      <c r="T262" s="440"/>
      <c r="U262" s="342"/>
      <c r="V262" s="440"/>
      <c r="W262" s="342"/>
      <c r="X262" s="440"/>
      <c r="Y262" s="342"/>
      <c r="Z262" s="440"/>
      <c r="AA262" s="342"/>
      <c r="AB262" s="440"/>
      <c r="AC262" s="446"/>
      <c r="AD262" s="385"/>
      <c r="AE262" s="447"/>
    </row>
    <row r="263" ht="24.75" customHeight="1" spans="2:31">
      <c r="B263" s="402" t="s">
        <v>151</v>
      </c>
      <c r="C263" s="403" t="s">
        <v>108</v>
      </c>
      <c r="D263" s="403" t="s">
        <v>108</v>
      </c>
      <c r="E263" s="404" t="s">
        <v>108</v>
      </c>
      <c r="F263" s="408">
        <v>1</v>
      </c>
      <c r="G263" s="409"/>
      <c r="H263" s="410">
        <v>0.9954</v>
      </c>
      <c r="I263" s="441"/>
      <c r="J263" s="410">
        <v>0.96</v>
      </c>
      <c r="K263" s="441"/>
      <c r="L263" s="410"/>
      <c r="M263" s="441"/>
      <c r="N263" s="280"/>
      <c r="O263" s="254"/>
      <c r="P263" s="280"/>
      <c r="Q263" s="254"/>
      <c r="R263" s="280"/>
      <c r="S263" s="254"/>
      <c r="T263" s="280"/>
      <c r="U263" s="254"/>
      <c r="V263" s="280"/>
      <c r="W263" s="254"/>
      <c r="X263" s="280"/>
      <c r="Y263" s="254"/>
      <c r="Z263" s="280"/>
      <c r="AA263" s="254"/>
      <c r="AB263" s="280"/>
      <c r="AC263" s="255"/>
      <c r="AD263" s="385"/>
      <c r="AE263" s="447"/>
    </row>
    <row r="264" customHeight="1" spans="2:31">
      <c r="B264" s="402" t="s">
        <v>109</v>
      </c>
      <c r="C264" s="403" t="s">
        <v>110</v>
      </c>
      <c r="D264" s="403" t="s">
        <v>110</v>
      </c>
      <c r="E264" s="404" t="s">
        <v>110</v>
      </c>
      <c r="F264" s="408">
        <v>0.9552</v>
      </c>
      <c r="G264" s="409"/>
      <c r="H264" s="410">
        <v>0.9742</v>
      </c>
      <c r="I264" s="441"/>
      <c r="J264" s="410">
        <v>0.94</v>
      </c>
      <c r="K264" s="441"/>
      <c r="L264" s="410"/>
      <c r="M264" s="441"/>
      <c r="N264" s="280"/>
      <c r="O264" s="254"/>
      <c r="P264" s="280"/>
      <c r="Q264" s="254"/>
      <c r="R264" s="280"/>
      <c r="S264" s="254"/>
      <c r="T264" s="280"/>
      <c r="U264" s="254"/>
      <c r="V264" s="280"/>
      <c r="W264" s="254"/>
      <c r="X264" s="280"/>
      <c r="Y264" s="254"/>
      <c r="Z264" s="280"/>
      <c r="AA264" s="254"/>
      <c r="AB264" s="280"/>
      <c r="AC264" s="255"/>
      <c r="AD264" s="385"/>
      <c r="AE264" s="447"/>
    </row>
    <row r="265" customHeight="1" spans="2:31">
      <c r="B265" s="402" t="s">
        <v>111</v>
      </c>
      <c r="C265" s="403" t="s">
        <v>112</v>
      </c>
      <c r="D265" s="403" t="s">
        <v>112</v>
      </c>
      <c r="E265" s="404" t="s">
        <v>112</v>
      </c>
      <c r="F265" s="408">
        <v>1</v>
      </c>
      <c r="G265" s="409"/>
      <c r="H265" s="410">
        <v>1</v>
      </c>
      <c r="I265" s="441"/>
      <c r="J265" s="410">
        <v>1</v>
      </c>
      <c r="K265" s="441"/>
      <c r="L265" s="410"/>
      <c r="M265" s="441"/>
      <c r="N265" s="280"/>
      <c r="O265" s="254"/>
      <c r="P265" s="280"/>
      <c r="Q265" s="254"/>
      <c r="R265" s="280"/>
      <c r="S265" s="254"/>
      <c r="T265" s="280"/>
      <c r="U265" s="254"/>
      <c r="V265" s="280"/>
      <c r="W265" s="254"/>
      <c r="X265" s="280"/>
      <c r="Y265" s="254"/>
      <c r="Z265" s="280"/>
      <c r="AA265" s="254"/>
      <c r="AB265" s="280"/>
      <c r="AC265" s="255"/>
      <c r="AD265" s="385"/>
      <c r="AE265" s="447"/>
    </row>
    <row r="266" customHeight="1" spans="2:31">
      <c r="B266" s="402" t="s">
        <v>113</v>
      </c>
      <c r="C266" s="403" t="s">
        <v>114</v>
      </c>
      <c r="D266" s="403" t="s">
        <v>114</v>
      </c>
      <c r="E266" s="404" t="s">
        <v>114</v>
      </c>
      <c r="F266" s="408">
        <v>0.9714</v>
      </c>
      <c r="G266" s="409"/>
      <c r="H266" s="410">
        <v>0.9877</v>
      </c>
      <c r="I266" s="441"/>
      <c r="J266" s="410">
        <v>0.99</v>
      </c>
      <c r="K266" s="441"/>
      <c r="L266" s="410"/>
      <c r="M266" s="441"/>
      <c r="N266" s="280"/>
      <c r="O266" s="254"/>
      <c r="P266" s="280"/>
      <c r="Q266" s="254"/>
      <c r="R266" s="280"/>
      <c r="S266" s="254"/>
      <c r="T266" s="280"/>
      <c r="U266" s="254"/>
      <c r="V266" s="280"/>
      <c r="W266" s="254"/>
      <c r="X266" s="280"/>
      <c r="Y266" s="254"/>
      <c r="Z266" s="280"/>
      <c r="AA266" s="254"/>
      <c r="AB266" s="280"/>
      <c r="AC266" s="255"/>
      <c r="AD266" s="385"/>
      <c r="AE266" s="447"/>
    </row>
    <row r="267" customHeight="1" spans="2:31">
      <c r="B267" s="402" t="s">
        <v>149</v>
      </c>
      <c r="C267" s="403" t="s">
        <v>116</v>
      </c>
      <c r="D267" s="403" t="s">
        <v>116</v>
      </c>
      <c r="E267" s="404" t="s">
        <v>116</v>
      </c>
      <c r="F267" s="408">
        <v>0.92</v>
      </c>
      <c r="G267" s="409"/>
      <c r="H267" s="410">
        <v>0.9697</v>
      </c>
      <c r="I267" s="441"/>
      <c r="J267" s="410">
        <v>0.99</v>
      </c>
      <c r="K267" s="441"/>
      <c r="L267" s="410"/>
      <c r="M267" s="441"/>
      <c r="N267" s="280"/>
      <c r="O267" s="254"/>
      <c r="P267" s="280"/>
      <c r="Q267" s="254"/>
      <c r="R267" s="280"/>
      <c r="S267" s="254"/>
      <c r="T267" s="280"/>
      <c r="U267" s="254"/>
      <c r="V267" s="280"/>
      <c r="W267" s="254"/>
      <c r="X267" s="280"/>
      <c r="Y267" s="254"/>
      <c r="Z267" s="280"/>
      <c r="AA267" s="254"/>
      <c r="AB267" s="280"/>
      <c r="AC267" s="255"/>
      <c r="AD267" s="385"/>
      <c r="AE267" s="447"/>
    </row>
    <row r="268" customHeight="1" spans="2:31">
      <c r="B268" s="402" t="s">
        <v>115</v>
      </c>
      <c r="C268" s="403" t="s">
        <v>118</v>
      </c>
      <c r="D268" s="403" t="s">
        <v>118</v>
      </c>
      <c r="E268" s="404" t="s">
        <v>118</v>
      </c>
      <c r="F268" s="408">
        <v>0</v>
      </c>
      <c r="G268" s="409"/>
      <c r="H268" s="410">
        <v>0</v>
      </c>
      <c r="I268" s="441"/>
      <c r="J268" s="410">
        <v>0</v>
      </c>
      <c r="K268" s="441"/>
      <c r="L268" s="410"/>
      <c r="M268" s="441"/>
      <c r="N268" s="280"/>
      <c r="O268" s="254"/>
      <c r="P268" s="280"/>
      <c r="Q268" s="254"/>
      <c r="R268" s="280"/>
      <c r="S268" s="254"/>
      <c r="T268" s="280"/>
      <c r="U268" s="254"/>
      <c r="V268" s="280"/>
      <c r="W268" s="254"/>
      <c r="X268" s="280"/>
      <c r="Y268" s="254"/>
      <c r="Z268" s="280"/>
      <c r="AA268" s="254"/>
      <c r="AB268" s="280"/>
      <c r="AC268" s="255"/>
      <c r="AD268" s="385"/>
      <c r="AE268" s="447"/>
    </row>
    <row r="269" ht="26.25" customHeight="1" spans="2:31">
      <c r="B269" s="402" t="s">
        <v>119</v>
      </c>
      <c r="C269" s="403" t="s">
        <v>120</v>
      </c>
      <c r="D269" s="403" t="s">
        <v>120</v>
      </c>
      <c r="E269" s="404" t="s">
        <v>120</v>
      </c>
      <c r="F269" s="408">
        <v>1</v>
      </c>
      <c r="G269" s="409"/>
      <c r="H269" s="410">
        <v>1</v>
      </c>
      <c r="I269" s="441"/>
      <c r="J269" s="410">
        <v>1</v>
      </c>
      <c r="K269" s="441"/>
      <c r="L269" s="410"/>
      <c r="M269" s="441"/>
      <c r="N269" s="280"/>
      <c r="O269" s="254"/>
      <c r="P269" s="280"/>
      <c r="Q269" s="254"/>
      <c r="R269" s="280"/>
      <c r="S269" s="254"/>
      <c r="T269" s="280"/>
      <c r="U269" s="254"/>
      <c r="V269" s="280"/>
      <c r="W269" s="254"/>
      <c r="X269" s="280"/>
      <c r="Y269" s="254"/>
      <c r="Z269" s="280"/>
      <c r="AA269" s="254"/>
      <c r="AB269" s="280"/>
      <c r="AC269" s="255"/>
      <c r="AD269" s="385"/>
      <c r="AE269" s="447"/>
    </row>
    <row r="270" ht="21.75" customHeight="1" spans="2:31">
      <c r="B270" s="402" t="s">
        <v>121</v>
      </c>
      <c r="C270" s="403" t="s">
        <v>122</v>
      </c>
      <c r="D270" s="403" t="s">
        <v>122</v>
      </c>
      <c r="E270" s="404" t="s">
        <v>122</v>
      </c>
      <c r="F270" s="408">
        <v>1</v>
      </c>
      <c r="G270" s="409"/>
      <c r="H270" s="410">
        <v>1</v>
      </c>
      <c r="I270" s="441"/>
      <c r="J270" s="410">
        <v>1</v>
      </c>
      <c r="K270" s="441"/>
      <c r="L270" s="410"/>
      <c r="M270" s="441"/>
      <c r="N270" s="280"/>
      <c r="O270" s="254"/>
      <c r="P270" s="280"/>
      <c r="Q270" s="254"/>
      <c r="R270" s="280"/>
      <c r="S270" s="254"/>
      <c r="T270" s="280"/>
      <c r="U270" s="254"/>
      <c r="V270" s="280"/>
      <c r="W270" s="254"/>
      <c r="X270" s="280"/>
      <c r="Y270" s="254"/>
      <c r="Z270" s="280"/>
      <c r="AA270" s="254"/>
      <c r="AB270" s="280"/>
      <c r="AC270" s="255"/>
      <c r="AD270" s="385"/>
      <c r="AE270" s="447"/>
    </row>
    <row r="271" customHeight="1" spans="2:31">
      <c r="B271" s="402" t="s">
        <v>123</v>
      </c>
      <c r="C271" s="403" t="s">
        <v>124</v>
      </c>
      <c r="D271" s="403" t="s">
        <v>124</v>
      </c>
      <c r="E271" s="404" t="s">
        <v>124</v>
      </c>
      <c r="F271" s="408">
        <v>0.5862</v>
      </c>
      <c r="G271" s="409"/>
      <c r="H271" s="410">
        <v>0.3696</v>
      </c>
      <c r="I271" s="441"/>
      <c r="J271" s="410">
        <v>0.36</v>
      </c>
      <c r="K271" s="441"/>
      <c r="L271" s="410"/>
      <c r="M271" s="441"/>
      <c r="N271" s="280"/>
      <c r="O271" s="254"/>
      <c r="P271" s="280"/>
      <c r="Q271" s="254"/>
      <c r="R271" s="280"/>
      <c r="S271" s="254"/>
      <c r="T271" s="280"/>
      <c r="U271" s="254"/>
      <c r="V271" s="280"/>
      <c r="W271" s="254"/>
      <c r="X271" s="280"/>
      <c r="Y271" s="254"/>
      <c r="Z271" s="280"/>
      <c r="AA271" s="254"/>
      <c r="AB271" s="280"/>
      <c r="AC271" s="255"/>
      <c r="AD271" s="385"/>
      <c r="AE271" s="447"/>
    </row>
    <row r="272" customHeight="1" spans="2:31">
      <c r="B272" s="402" t="s">
        <v>125</v>
      </c>
      <c r="C272" s="403" t="s">
        <v>126</v>
      </c>
      <c r="D272" s="403" t="s">
        <v>126</v>
      </c>
      <c r="E272" s="404" t="s">
        <v>126</v>
      </c>
      <c r="F272" s="408">
        <v>0.9455</v>
      </c>
      <c r="G272" s="409"/>
      <c r="H272" s="410">
        <v>0.9268</v>
      </c>
      <c r="I272" s="441"/>
      <c r="J272" s="410">
        <v>0.84</v>
      </c>
      <c r="K272" s="441"/>
      <c r="L272" s="410"/>
      <c r="M272" s="441"/>
      <c r="N272" s="280"/>
      <c r="O272" s="254"/>
      <c r="P272" s="280"/>
      <c r="Q272" s="254"/>
      <c r="R272" s="280"/>
      <c r="S272" s="254"/>
      <c r="T272" s="280"/>
      <c r="U272" s="254"/>
      <c r="V272" s="280"/>
      <c r="W272" s="254"/>
      <c r="X272" s="280"/>
      <c r="Y272" s="254"/>
      <c r="Z272" s="280"/>
      <c r="AA272" s="254"/>
      <c r="AB272" s="280"/>
      <c r="AC272" s="255"/>
      <c r="AD272" s="385"/>
      <c r="AE272" s="447"/>
    </row>
    <row r="273" customHeight="1" spans="2:31">
      <c r="B273" s="402" t="s">
        <v>127</v>
      </c>
      <c r="C273" s="403" t="s">
        <v>128</v>
      </c>
      <c r="D273" s="403" t="s">
        <v>128</v>
      </c>
      <c r="E273" s="404" t="s">
        <v>128</v>
      </c>
      <c r="F273" s="408">
        <v>0.1905</v>
      </c>
      <c r="G273" s="409"/>
      <c r="H273" s="410">
        <v>0.0758</v>
      </c>
      <c r="I273" s="441"/>
      <c r="J273" s="410">
        <v>0.35</v>
      </c>
      <c r="K273" s="441"/>
      <c r="L273" s="410"/>
      <c r="M273" s="441"/>
      <c r="N273" s="280"/>
      <c r="O273" s="254"/>
      <c r="P273" s="280"/>
      <c r="Q273" s="254"/>
      <c r="R273" s="280"/>
      <c r="S273" s="254"/>
      <c r="T273" s="280"/>
      <c r="U273" s="254"/>
      <c r="V273" s="280"/>
      <c r="W273" s="254"/>
      <c r="X273" s="280"/>
      <c r="Y273" s="254"/>
      <c r="Z273" s="280"/>
      <c r="AA273" s="254"/>
      <c r="AB273" s="280"/>
      <c r="AC273" s="255"/>
      <c r="AD273" s="385"/>
      <c r="AE273" s="447"/>
    </row>
    <row r="274" customHeight="1" spans="2:31">
      <c r="B274" s="402" t="s">
        <v>129</v>
      </c>
      <c r="C274" s="403" t="s">
        <v>130</v>
      </c>
      <c r="D274" s="403" t="s">
        <v>130</v>
      </c>
      <c r="E274" s="404" t="s">
        <v>130</v>
      </c>
      <c r="F274" s="408">
        <v>1</v>
      </c>
      <c r="G274" s="409"/>
      <c r="H274" s="410">
        <v>0.9859</v>
      </c>
      <c r="I274" s="441"/>
      <c r="J274" s="410">
        <v>0.98</v>
      </c>
      <c r="K274" s="441"/>
      <c r="L274" s="410"/>
      <c r="M274" s="441"/>
      <c r="N274" s="280"/>
      <c r="O274" s="254"/>
      <c r="P274" s="280"/>
      <c r="Q274" s="254"/>
      <c r="R274" s="280"/>
      <c r="S274" s="254"/>
      <c r="T274" s="280"/>
      <c r="U274" s="254"/>
      <c r="V274" s="280"/>
      <c r="W274" s="254"/>
      <c r="X274" s="280"/>
      <c r="Y274" s="254"/>
      <c r="Z274" s="280"/>
      <c r="AA274" s="254"/>
      <c r="AB274" s="280"/>
      <c r="AC274" s="255"/>
      <c r="AD274" s="385"/>
      <c r="AE274" s="447"/>
    </row>
    <row r="275" customHeight="1" spans="2:31">
      <c r="B275" s="402" t="s">
        <v>131</v>
      </c>
      <c r="C275" s="403" t="s">
        <v>132</v>
      </c>
      <c r="D275" s="403" t="s">
        <v>132</v>
      </c>
      <c r="E275" s="404" t="s">
        <v>132</v>
      </c>
      <c r="F275" s="408">
        <v>0</v>
      </c>
      <c r="G275" s="409"/>
      <c r="H275" s="410">
        <v>0</v>
      </c>
      <c r="I275" s="441"/>
      <c r="J275" s="410">
        <v>0</v>
      </c>
      <c r="K275" s="441"/>
      <c r="L275" s="410"/>
      <c r="M275" s="441"/>
      <c r="N275" s="280"/>
      <c r="O275" s="254"/>
      <c r="P275" s="280"/>
      <c r="Q275" s="254"/>
      <c r="R275" s="280"/>
      <c r="S275" s="254"/>
      <c r="T275" s="280"/>
      <c r="U275" s="254"/>
      <c r="V275" s="280"/>
      <c r="W275" s="254"/>
      <c r="X275" s="280"/>
      <c r="Y275" s="254"/>
      <c r="Z275" s="280"/>
      <c r="AA275" s="254"/>
      <c r="AB275" s="280"/>
      <c r="AC275" s="255"/>
      <c r="AD275" s="385"/>
      <c r="AE275" s="447"/>
    </row>
    <row r="276" customHeight="1" spans="2:31">
      <c r="B276" s="360" t="s">
        <v>133</v>
      </c>
      <c r="C276" s="361" t="s">
        <v>134</v>
      </c>
      <c r="D276" s="361" t="s">
        <v>134</v>
      </c>
      <c r="E276" s="411" t="s">
        <v>134</v>
      </c>
      <c r="F276" s="408">
        <v>0.9773</v>
      </c>
      <c r="G276" s="409"/>
      <c r="H276" s="410">
        <v>0.9438</v>
      </c>
      <c r="I276" s="441"/>
      <c r="J276" s="410">
        <v>0.79</v>
      </c>
      <c r="K276" s="441"/>
      <c r="L276" s="410"/>
      <c r="M276" s="441"/>
      <c r="N276" s="280"/>
      <c r="O276" s="254"/>
      <c r="P276" s="280"/>
      <c r="Q276" s="254"/>
      <c r="R276" s="280"/>
      <c r="S276" s="254"/>
      <c r="T276" s="280"/>
      <c r="U276" s="254"/>
      <c r="V276" s="280"/>
      <c r="W276" s="254"/>
      <c r="X276" s="280"/>
      <c r="Y276" s="254"/>
      <c r="Z276" s="280"/>
      <c r="AA276" s="254"/>
      <c r="AB276" s="280"/>
      <c r="AC276" s="255"/>
      <c r="AD276" s="385"/>
      <c r="AE276" s="447"/>
    </row>
    <row r="277" customHeight="1" spans="2:31">
      <c r="B277" s="360" t="s">
        <v>135</v>
      </c>
      <c r="C277" s="361"/>
      <c r="D277" s="361"/>
      <c r="E277" s="411"/>
      <c r="F277" s="408">
        <v>1</v>
      </c>
      <c r="G277" s="409"/>
      <c r="H277" s="410">
        <v>1</v>
      </c>
      <c r="I277" s="441"/>
      <c r="J277" s="410">
        <v>1</v>
      </c>
      <c r="K277" s="441"/>
      <c r="L277" s="410"/>
      <c r="M277" s="441"/>
      <c r="N277" s="280"/>
      <c r="O277" s="254"/>
      <c r="P277" s="280"/>
      <c r="Q277" s="254"/>
      <c r="R277" s="280"/>
      <c r="S277" s="254"/>
      <c r="T277" s="280"/>
      <c r="U277" s="254"/>
      <c r="V277" s="280"/>
      <c r="W277" s="254"/>
      <c r="X277" s="280"/>
      <c r="Y277" s="254"/>
      <c r="Z277" s="280"/>
      <c r="AA277" s="254"/>
      <c r="AB277" s="280"/>
      <c r="AC277" s="255"/>
      <c r="AD277" s="385"/>
      <c r="AE277" s="447"/>
    </row>
    <row r="278" customHeight="1" spans="2:31">
      <c r="B278" s="365" t="s">
        <v>136</v>
      </c>
      <c r="C278" s="366" t="s">
        <v>137</v>
      </c>
      <c r="D278" s="366" t="s">
        <v>137</v>
      </c>
      <c r="E278" s="412" t="s">
        <v>137</v>
      </c>
      <c r="F278" s="408">
        <v>0.8718</v>
      </c>
      <c r="G278" s="409"/>
      <c r="H278" s="410">
        <v>0.8219</v>
      </c>
      <c r="I278" s="441"/>
      <c r="J278" s="410">
        <v>0.94</v>
      </c>
      <c r="K278" s="441"/>
      <c r="L278" s="410"/>
      <c r="M278" s="441"/>
      <c r="N278" s="280"/>
      <c r="O278" s="254"/>
      <c r="P278" s="280"/>
      <c r="Q278" s="254"/>
      <c r="R278" s="280"/>
      <c r="S278" s="254"/>
      <c r="T278" s="280"/>
      <c r="U278" s="254"/>
      <c r="V278" s="280"/>
      <c r="W278" s="254"/>
      <c r="X278" s="280"/>
      <c r="Y278" s="254"/>
      <c r="Z278" s="280"/>
      <c r="AA278" s="254"/>
      <c r="AB278" s="280"/>
      <c r="AC278" s="255"/>
      <c r="AD278" s="385"/>
      <c r="AE278" s="447"/>
    </row>
    <row r="279" ht="23.25" customHeight="1" spans="2:31">
      <c r="B279" s="365" t="s">
        <v>138</v>
      </c>
      <c r="C279" s="366" t="s">
        <v>139</v>
      </c>
      <c r="D279" s="366" t="s">
        <v>139</v>
      </c>
      <c r="E279" s="412" t="s">
        <v>139</v>
      </c>
      <c r="F279" s="408">
        <v>1</v>
      </c>
      <c r="G279" s="409"/>
      <c r="H279" s="410">
        <v>1</v>
      </c>
      <c r="I279" s="441"/>
      <c r="J279" s="410">
        <v>1</v>
      </c>
      <c r="K279" s="441"/>
      <c r="L279" s="410"/>
      <c r="M279" s="441"/>
      <c r="N279" s="280"/>
      <c r="O279" s="254"/>
      <c r="P279" s="280"/>
      <c r="Q279" s="254"/>
      <c r="R279" s="280"/>
      <c r="S279" s="254"/>
      <c r="T279" s="280"/>
      <c r="U279" s="254"/>
      <c r="V279" s="280"/>
      <c r="W279" s="254"/>
      <c r="X279" s="280"/>
      <c r="Y279" s="254"/>
      <c r="Z279" s="280"/>
      <c r="AA279" s="254"/>
      <c r="AB279" s="280"/>
      <c r="AC279" s="255"/>
      <c r="AD279" s="385"/>
      <c r="AE279" s="447"/>
    </row>
    <row r="280" customHeight="1" spans="2:31">
      <c r="B280" s="365" t="s">
        <v>140</v>
      </c>
      <c r="C280" s="366" t="s">
        <v>141</v>
      </c>
      <c r="D280" s="366" t="s">
        <v>141</v>
      </c>
      <c r="E280" s="412" t="s">
        <v>141</v>
      </c>
      <c r="F280" s="408">
        <v>0.5</v>
      </c>
      <c r="G280" s="409"/>
      <c r="H280" s="410">
        <v>0</v>
      </c>
      <c r="I280" s="441"/>
      <c r="J280" s="410">
        <v>0</v>
      </c>
      <c r="K280" s="441"/>
      <c r="L280" s="410"/>
      <c r="M280" s="441"/>
      <c r="N280" s="280"/>
      <c r="O280" s="254"/>
      <c r="P280" s="280"/>
      <c r="Q280" s="254"/>
      <c r="R280" s="280"/>
      <c r="S280" s="254"/>
      <c r="T280" s="280"/>
      <c r="U280" s="254"/>
      <c r="V280" s="280"/>
      <c r="W280" s="254"/>
      <c r="X280" s="280"/>
      <c r="Y280" s="254"/>
      <c r="Z280" s="280"/>
      <c r="AA280" s="254"/>
      <c r="AB280" s="280"/>
      <c r="AC280" s="255"/>
      <c r="AD280" s="385"/>
      <c r="AE280" s="447"/>
    </row>
    <row r="281" customHeight="1" spans="2:31">
      <c r="B281" s="365" t="s">
        <v>142</v>
      </c>
      <c r="C281" s="366" t="s">
        <v>143</v>
      </c>
      <c r="D281" s="366" t="s">
        <v>143</v>
      </c>
      <c r="E281" s="412" t="s">
        <v>143</v>
      </c>
      <c r="F281" s="408">
        <v>0.622</v>
      </c>
      <c r="G281" s="409"/>
      <c r="H281" s="410">
        <v>0.7293</v>
      </c>
      <c r="I281" s="441"/>
      <c r="J281" s="280">
        <v>0.83</v>
      </c>
      <c r="K281" s="254"/>
      <c r="L281" s="410"/>
      <c r="M281" s="441"/>
      <c r="N281" s="280"/>
      <c r="O281" s="254"/>
      <c r="P281" s="280"/>
      <c r="Q281" s="254"/>
      <c r="R281" s="280"/>
      <c r="S281" s="254"/>
      <c r="T281" s="280"/>
      <c r="U281" s="254"/>
      <c r="V281" s="280"/>
      <c r="W281" s="254"/>
      <c r="X281" s="280"/>
      <c r="Y281" s="254"/>
      <c r="Z281" s="280"/>
      <c r="AA281" s="254"/>
      <c r="AB281" s="280"/>
      <c r="AC281" s="255"/>
      <c r="AD281" s="385"/>
      <c r="AE281" s="447"/>
    </row>
    <row r="282" ht="23.25" customHeight="1" spans="2:31">
      <c r="B282" s="360" t="s">
        <v>144</v>
      </c>
      <c r="C282" s="361" t="s">
        <v>145</v>
      </c>
      <c r="D282" s="361" t="s">
        <v>145</v>
      </c>
      <c r="E282" s="411" t="s">
        <v>145</v>
      </c>
      <c r="F282" s="408">
        <v>1</v>
      </c>
      <c r="G282" s="409"/>
      <c r="H282" s="410">
        <v>0.9811</v>
      </c>
      <c r="I282" s="441"/>
      <c r="J282" s="410">
        <v>0.97</v>
      </c>
      <c r="K282" s="441"/>
      <c r="L282" s="410"/>
      <c r="M282" s="441"/>
      <c r="N282" s="280"/>
      <c r="O282" s="254"/>
      <c r="P282" s="280"/>
      <c r="Q282" s="254"/>
      <c r="R282" s="280"/>
      <c r="S282" s="254"/>
      <c r="T282" s="280"/>
      <c r="U282" s="254"/>
      <c r="V282" s="280"/>
      <c r="W282" s="254"/>
      <c r="X282" s="280"/>
      <c r="Y282" s="254"/>
      <c r="Z282" s="280"/>
      <c r="AA282" s="254"/>
      <c r="AB282" s="280"/>
      <c r="AC282" s="255"/>
      <c r="AD282" s="385"/>
      <c r="AE282" s="447"/>
    </row>
    <row r="283" ht="20.25" customHeight="1" spans="2:31">
      <c r="B283" s="413" t="s">
        <v>146</v>
      </c>
      <c r="C283" s="414" t="s">
        <v>147</v>
      </c>
      <c r="D283" s="414" t="s">
        <v>147</v>
      </c>
      <c r="E283" s="415" t="s">
        <v>147</v>
      </c>
      <c r="F283" s="416">
        <v>1</v>
      </c>
      <c r="G283" s="417"/>
      <c r="H283" s="418">
        <v>1</v>
      </c>
      <c r="I283" s="260"/>
      <c r="J283" s="418">
        <v>1</v>
      </c>
      <c r="K283" s="260"/>
      <c r="L283" s="442"/>
      <c r="M283" s="443"/>
      <c r="N283" s="418"/>
      <c r="O283" s="260"/>
      <c r="P283" s="418"/>
      <c r="Q283" s="260"/>
      <c r="R283" s="418"/>
      <c r="S283" s="260"/>
      <c r="T283" s="418"/>
      <c r="U283" s="260"/>
      <c r="V283" s="418"/>
      <c r="W283" s="260"/>
      <c r="X283" s="418"/>
      <c r="Y283" s="260"/>
      <c r="Z283" s="418"/>
      <c r="AA283" s="260"/>
      <c r="AB283" s="418"/>
      <c r="AC283" s="261"/>
      <c r="AD283" s="385"/>
      <c r="AE283" s="447"/>
    </row>
    <row r="284" ht="15.75" spans="2:31">
      <c r="B284" s="419"/>
      <c r="C284" s="420"/>
      <c r="D284" s="420"/>
      <c r="E284" s="420"/>
      <c r="F284" s="420"/>
      <c r="G284" s="420"/>
      <c r="H284" s="420"/>
      <c r="I284" s="420"/>
      <c r="J284" s="420"/>
      <c r="K284" s="420"/>
      <c r="L284" s="420"/>
      <c r="M284" s="420"/>
      <c r="N284" s="444" t="s">
        <v>152</v>
      </c>
      <c r="O284" s="444"/>
      <c r="P284" s="444"/>
      <c r="Q284" s="444"/>
      <c r="R284" s="444"/>
      <c r="S284" s="444"/>
      <c r="T284" s="444"/>
      <c r="U284" s="444"/>
      <c r="V284" s="444"/>
      <c r="W284" s="444"/>
      <c r="X284" s="444"/>
      <c r="Y284" s="444"/>
      <c r="Z284" s="444"/>
      <c r="AA284" s="444"/>
      <c r="AB284" s="444"/>
      <c r="AC284" s="448"/>
      <c r="AD284" s="391"/>
      <c r="AE284" s="387"/>
    </row>
    <row r="285" spans="2:31">
      <c r="B285" s="421" t="s">
        <v>153</v>
      </c>
      <c r="C285" s="421"/>
      <c r="D285" s="421"/>
      <c r="E285" s="421"/>
      <c r="F285" s="421"/>
      <c r="G285" s="421"/>
      <c r="H285" s="421"/>
      <c r="I285" s="421"/>
      <c r="J285" s="421"/>
      <c r="K285" s="421"/>
      <c r="L285" s="421"/>
      <c r="M285" s="421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E285" s="372"/>
    </row>
    <row r="286" ht="13.5" customHeight="1" spans="2:31">
      <c r="B286" s="370"/>
      <c r="C286" s="370"/>
      <c r="D286" s="370"/>
      <c r="E286" s="370"/>
      <c r="F286" s="371"/>
      <c r="G286" s="371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E286" s="90"/>
    </row>
    <row r="287" ht="13.5"/>
    <row r="288" customHeight="1" spans="2:31">
      <c r="B288" s="351" t="s">
        <v>154</v>
      </c>
      <c r="C288" s="352"/>
      <c r="D288" s="352"/>
      <c r="E288" s="352"/>
      <c r="F288" s="352"/>
      <c r="G288" s="352"/>
      <c r="H288" s="352"/>
      <c r="I288" s="352"/>
      <c r="J288" s="352"/>
      <c r="K288" s="352"/>
      <c r="L288" s="352"/>
      <c r="M288" s="352"/>
      <c r="N288" s="352"/>
      <c r="O288" s="352"/>
      <c r="P288" s="352"/>
      <c r="Q288" s="352"/>
      <c r="R288" s="352"/>
      <c r="S288" s="352"/>
      <c r="T288" s="352"/>
      <c r="U288" s="352"/>
      <c r="V288" s="352"/>
      <c r="W288" s="352"/>
      <c r="X288" s="352"/>
      <c r="Y288" s="352"/>
      <c r="Z288" s="352"/>
      <c r="AA288" s="352"/>
      <c r="AB288" s="352"/>
      <c r="AC288" s="380"/>
      <c r="AE288"/>
    </row>
    <row r="289" ht="15" spans="2:32">
      <c r="B289" s="422"/>
      <c r="C289" s="423"/>
      <c r="D289" s="423"/>
      <c r="E289" s="423"/>
      <c r="F289" s="423"/>
      <c r="G289" s="423"/>
      <c r="H289" s="423"/>
      <c r="I289" s="423"/>
      <c r="J289" s="423"/>
      <c r="K289" s="423"/>
      <c r="L289" s="423"/>
      <c r="M289" s="423"/>
      <c r="N289" s="423"/>
      <c r="O289" s="423"/>
      <c r="P289" s="423"/>
      <c r="Q289" s="423"/>
      <c r="R289" s="423"/>
      <c r="S289" s="423"/>
      <c r="T289" s="423"/>
      <c r="U289" s="423"/>
      <c r="V289" s="423"/>
      <c r="W289" s="423"/>
      <c r="X289" s="423"/>
      <c r="Y289" s="423"/>
      <c r="Z289" s="423"/>
      <c r="AA289" s="423"/>
      <c r="AB289" s="423"/>
      <c r="AC289" s="449"/>
      <c r="AD289"/>
      <c r="AE289" s="344"/>
      <c r="AF289"/>
    </row>
    <row r="290" ht="14.25" spans="2:32">
      <c r="B290" s="424" t="s">
        <v>155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50"/>
      <c r="AD290"/>
      <c r="AE290" s="346"/>
      <c r="AF290"/>
    </row>
    <row r="291" ht="14.25" spans="2:32">
      <c r="B291" s="324" t="s">
        <v>156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>
        <v>383</v>
      </c>
      <c r="K291" s="342"/>
      <c r="L291" s="342"/>
      <c r="M291" s="342"/>
      <c r="N291" s="342"/>
      <c r="O291" s="342"/>
      <c r="P291" s="342"/>
      <c r="Q291" s="342"/>
      <c r="R291" s="342"/>
      <c r="S291" s="342"/>
      <c r="T291" s="342"/>
      <c r="U291" s="342"/>
      <c r="V291" s="342"/>
      <c r="W291" s="342"/>
      <c r="X291" s="342"/>
      <c r="Y291" s="342"/>
      <c r="Z291" s="342"/>
      <c r="AA291" s="342"/>
      <c r="AB291" s="342"/>
      <c r="AC291" s="446"/>
      <c r="AD291"/>
      <c r="AE291" s="346"/>
      <c r="AF291"/>
    </row>
    <row r="292" ht="14.25" spans="2:32">
      <c r="B292" s="327" t="s">
        <v>157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/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  <c r="AB292" s="254"/>
      <c r="AC292" s="255"/>
      <c r="AD292"/>
      <c r="AE292" s="346"/>
      <c r="AF292"/>
    </row>
    <row r="293" ht="14.25" spans="2:32">
      <c r="B293" s="327" t="s">
        <v>158</v>
      </c>
      <c r="C293" s="328"/>
      <c r="D293" s="328"/>
      <c r="E293" s="425"/>
      <c r="F293" s="294">
        <v>0</v>
      </c>
      <c r="G293" s="295"/>
      <c r="H293" s="294">
        <v>0</v>
      </c>
      <c r="I293" s="295"/>
      <c r="J293" s="294">
        <v>1</v>
      </c>
      <c r="K293" s="295"/>
      <c r="L293" s="294"/>
      <c r="M293" s="295"/>
      <c r="N293" s="294"/>
      <c r="O293" s="295"/>
      <c r="P293" s="294"/>
      <c r="Q293" s="295"/>
      <c r="R293" s="294"/>
      <c r="S293" s="295"/>
      <c r="T293" s="294"/>
      <c r="U293" s="295"/>
      <c r="V293" s="294"/>
      <c r="W293" s="295"/>
      <c r="X293" s="294"/>
      <c r="Y293" s="295"/>
      <c r="Z293" s="294"/>
      <c r="AA293" s="295"/>
      <c r="AB293" s="294"/>
      <c r="AC293" s="451"/>
      <c r="AD293"/>
      <c r="AE293" s="346"/>
      <c r="AF293"/>
    </row>
    <row r="294" ht="14.25" spans="2:32">
      <c r="B294" s="327" t="s">
        <v>159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>
        <v>0</v>
      </c>
      <c r="K294" s="254"/>
      <c r="L294" s="254"/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  <c r="AB294" s="254"/>
      <c r="AC294" s="255"/>
      <c r="AD294"/>
      <c r="AE294" s="346"/>
      <c r="AF294"/>
    </row>
    <row r="295" ht="14.25" spans="2:32">
      <c r="B295" s="327" t="s">
        <v>160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>
        <v>0</v>
      </c>
      <c r="K295" s="254"/>
      <c r="L295" s="254"/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  <c r="AB295" s="254"/>
      <c r="AC295" s="255"/>
      <c r="AD295"/>
      <c r="AE295" s="346"/>
      <c r="AF295"/>
    </row>
    <row r="296" ht="14.25" spans="2:32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  <c r="AB296" s="254"/>
      <c r="AC296" s="255"/>
      <c r="AD296"/>
      <c r="AE296" s="346"/>
      <c r="AF296"/>
    </row>
    <row r="297" ht="15" spans="2:32">
      <c r="B297" s="330" t="s">
        <v>161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/>
      <c r="M297" s="314"/>
      <c r="N297" s="314"/>
      <c r="O297" s="314"/>
      <c r="P297" s="314"/>
      <c r="Q297" s="314"/>
      <c r="R297" s="314"/>
      <c r="S297" s="314"/>
      <c r="T297" s="314"/>
      <c r="U297" s="314"/>
      <c r="V297" s="314"/>
      <c r="W297" s="314"/>
      <c r="X297" s="314"/>
      <c r="Y297" s="314"/>
      <c r="Z297" s="314"/>
      <c r="AA297" s="314"/>
      <c r="AB297" s="314"/>
      <c r="AC297" s="452"/>
      <c r="AD297"/>
      <c r="AE297" s="346"/>
      <c r="AF297"/>
    </row>
    <row r="298" ht="15" spans="2:31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0</v>
      </c>
      <c r="M298" s="248"/>
      <c r="N298" s="247">
        <f>SUM(N291:N297)</f>
        <v>0</v>
      </c>
      <c r="O298" s="247"/>
      <c r="P298" s="246">
        <f>P291+P292+P294+P295+P296+P297</f>
        <v>0</v>
      </c>
      <c r="Q298" s="248"/>
      <c r="R298" s="246">
        <f>R291+R292+R294+R295+R296+R297</f>
        <v>0</v>
      </c>
      <c r="S298" s="248"/>
      <c r="T298" s="246">
        <f>T291+T292+T294+T295+T296+T297</f>
        <v>0</v>
      </c>
      <c r="U298" s="248"/>
      <c r="V298" s="246">
        <f>SUM(V291:W297)</f>
        <v>0</v>
      </c>
      <c r="W298" s="248"/>
      <c r="X298" s="246">
        <f>X291+X292+X294+X295+X296+X297</f>
        <v>0</v>
      </c>
      <c r="Y298" s="248"/>
      <c r="Z298" s="246">
        <f>Z291+Z292+Z294+Z295+Z296+Z297</f>
        <v>0</v>
      </c>
      <c r="AA298" s="248"/>
      <c r="AB298" s="246">
        <f>SUM(AB291:AC297)</f>
        <v>0</v>
      </c>
      <c r="AC298" s="248"/>
      <c r="AE298" s="346"/>
    </row>
    <row r="299" spans="31:31">
      <c r="AE299" s="90"/>
    </row>
    <row r="300" spans="31:31">
      <c r="AE300" s="90"/>
    </row>
    <row r="304" ht="13.5" customHeight="1"/>
    <row r="305" customHeight="1" spans="2:8">
      <c r="B305" s="351" t="s">
        <v>162</v>
      </c>
      <c r="C305" s="352"/>
      <c r="D305" s="352"/>
      <c r="E305" s="352"/>
      <c r="F305" s="352"/>
      <c r="G305" s="380"/>
      <c r="H305" s="30"/>
    </row>
    <row r="306" ht="13.5" spans="2:8">
      <c r="B306" s="353"/>
      <c r="C306" s="354"/>
      <c r="D306" s="354"/>
      <c r="E306" s="354"/>
      <c r="F306" s="354"/>
      <c r="G306" s="381"/>
      <c r="H306" s="30"/>
    </row>
    <row r="307" ht="13.5" spans="2:8">
      <c r="B307" s="426" t="s">
        <v>155</v>
      </c>
      <c r="C307" s="427"/>
      <c r="D307" s="427"/>
      <c r="E307" s="428"/>
      <c r="F307" s="338" t="s">
        <v>81</v>
      </c>
      <c r="G307" s="339"/>
      <c r="H307" s="30"/>
    </row>
    <row r="308" spans="2:7">
      <c r="B308" s="429" t="s">
        <v>156</v>
      </c>
      <c r="C308" s="430"/>
      <c r="D308" s="430"/>
      <c r="E308" s="431"/>
      <c r="F308" s="432">
        <f>SUM(F291:AC291)</f>
        <v>2070</v>
      </c>
      <c r="G308" s="341"/>
    </row>
    <row r="309" spans="2:7">
      <c r="B309" s="327" t="s">
        <v>157</v>
      </c>
      <c r="C309" s="328"/>
      <c r="D309" s="328"/>
      <c r="E309" s="433"/>
      <c r="F309" s="432">
        <f>SUM(F292:AC292)</f>
        <v>6419</v>
      </c>
      <c r="G309" s="341"/>
    </row>
    <row r="310" spans="2:7">
      <c r="B310" s="327" t="s">
        <v>159</v>
      </c>
      <c r="C310" s="328"/>
      <c r="D310" s="328"/>
      <c r="E310" s="433"/>
      <c r="F310" s="432">
        <f t="shared" ref="F310" si="10">SUM(F293:AC293)</f>
        <v>1</v>
      </c>
      <c r="G310" s="341"/>
    </row>
    <row r="311" spans="2:7">
      <c r="B311" s="327" t="s">
        <v>160</v>
      </c>
      <c r="C311" s="328"/>
      <c r="D311" s="328"/>
      <c r="E311" s="433"/>
      <c r="F311" s="432">
        <f>SUM(F295:AC295)</f>
        <v>0</v>
      </c>
      <c r="G311" s="341"/>
    </row>
    <row r="312" spans="2:7">
      <c r="B312" s="327" t="s">
        <v>10</v>
      </c>
      <c r="C312" s="328"/>
      <c r="D312" s="328"/>
      <c r="E312" s="433"/>
      <c r="F312" s="432">
        <f>SUM(F296:AC296)</f>
        <v>2356</v>
      </c>
      <c r="G312" s="341"/>
    </row>
    <row r="313" ht="13.5" spans="2:7">
      <c r="B313" s="349" t="s">
        <v>161</v>
      </c>
      <c r="C313" s="350"/>
      <c r="D313" s="350"/>
      <c r="E313" s="434"/>
      <c r="F313" s="432">
        <f>SUM(F297:AC297)</f>
        <v>34</v>
      </c>
      <c r="G313" s="341"/>
    </row>
    <row r="314" ht="13.5" spans="2:7">
      <c r="B314" s="435" t="s">
        <v>33</v>
      </c>
      <c r="C314" s="436"/>
      <c r="D314" s="436"/>
      <c r="E314" s="437"/>
      <c r="F314" s="246">
        <f>SUM(F308:G313)</f>
        <v>10880</v>
      </c>
      <c r="G314" s="248"/>
    </row>
  </sheetData>
  <protectedRanges>
    <protectedRange password="C6EB" sqref="B18;G18;M18;S18;V20;M20;B20;B22;B24;M24;M22;V22;V24;I1:AC9;A1:H16;I10:P11;I13:U16;V12:AC16" name="INFO GENERAL"/>
  </protectedRanges>
  <mergeCells count="15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AU208:AV208"/>
    <mergeCell ref="AW208:AX208"/>
    <mergeCell ref="AY208:AZ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W215:AX215"/>
    <mergeCell ref="AY215:AZ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AW218:AX218"/>
    <mergeCell ref="AY218:AZ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AU221:AV221"/>
    <mergeCell ref="AW221:AX221"/>
    <mergeCell ref="AY221:AZ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AU223:AV223"/>
    <mergeCell ref="AW223:AX223"/>
    <mergeCell ref="AY223:AZ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AW224:AX224"/>
    <mergeCell ref="AY224:AZ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AU228:AV228"/>
    <mergeCell ref="AW228:AX228"/>
    <mergeCell ref="AY228:AZ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41:E42"/>
    <mergeCell ref="B205:AC206"/>
    <mergeCell ref="B153:G154"/>
    <mergeCell ref="B33:E34"/>
    <mergeCell ref="T48:X49"/>
    <mergeCell ref="Y48:AC49"/>
    <mergeCell ref="J48:Q49"/>
    <mergeCell ref="B48:C49"/>
    <mergeCell ref="D48:G49"/>
    <mergeCell ref="B100:E101"/>
    <mergeCell ref="B259:AC260"/>
    <mergeCell ref="B288:AC289"/>
    <mergeCell ref="B232:H233"/>
    <mergeCell ref="B305:G306"/>
    <mergeCell ref="B171:AC172"/>
    <mergeCell ref="B187:G188"/>
  </mergeCells>
  <hyperlinks>
    <hyperlink ref="S19" r:id="rId2" display="www.sednarino.gov.co"/>
    <hyperlink ref="M23" r:id="rId3" display="gestionorganizacional@narino.gov.co"/>
    <hyperlink ref="Y55" r:id="rId4" display="victorviveros599@gmail.com"/>
    <hyperlink ref="M21" r:id="rId5" display="jairocadena@narino.gov.co"/>
    <hyperlink ref="Y52" r:id="rId6" display="a.calderon@sednarino.gov.co"/>
    <hyperlink ref="Y53" r:id="rId7" display="jrodriguez@sednarino.gov.co"/>
    <hyperlink ref="Y54" r:id="rId8" display="ytrujillo@sednarino.gov.co"/>
    <hyperlink ref="Y50" r:id="rId9" display="ruthgordillo@narino.gov.co"/>
    <hyperlink ref="Y51" r:id="rId9" display="ruthgordillo@narino.gov.co"/>
    <hyperlink ref="Y56" r:id="rId10" display="camila.cabrera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H33" sqref="H33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</cols>
  <sheetData>
    <row r="2" ht="13.5"/>
    <row r="3" spans="2:7">
      <c r="B3" s="8" t="s">
        <v>163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27</v>
      </c>
      <c r="G5" s="13" t="s">
        <v>164</v>
      </c>
    </row>
    <row r="6" ht="18" customHeight="1" spans="2:7">
      <c r="B6" s="14" t="s">
        <v>165</v>
      </c>
      <c r="C6" s="14"/>
      <c r="D6" s="14"/>
      <c r="E6" s="14"/>
      <c r="F6" s="15">
        <v>3127</v>
      </c>
      <c r="G6" s="15">
        <v>100</v>
      </c>
    </row>
    <row r="7" ht="18" customHeight="1" spans="2:7">
      <c r="B7" s="16" t="s">
        <v>166</v>
      </c>
      <c r="C7" s="17"/>
      <c r="D7" s="18"/>
      <c r="E7" s="18"/>
      <c r="F7" s="15">
        <v>50</v>
      </c>
      <c r="G7" s="15"/>
    </row>
    <row r="8" ht="30.75" customHeight="1" spans="2:7">
      <c r="B8" s="16" t="s">
        <v>167</v>
      </c>
      <c r="C8" s="19"/>
      <c r="D8" s="19"/>
      <c r="E8" s="17"/>
      <c r="F8" s="20">
        <v>4</v>
      </c>
      <c r="G8" s="12">
        <v>0.13</v>
      </c>
    </row>
    <row r="18" spans="7:11">
      <c r="G18" s="21" t="s">
        <v>168</v>
      </c>
      <c r="H18" s="21"/>
      <c r="I18" s="21"/>
      <c r="J18" s="21"/>
      <c r="K18" s="21"/>
    </row>
    <row r="20" ht="13.5"/>
    <row r="21" spans="3:8">
      <c r="C21" s="8" t="s">
        <v>163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27</v>
      </c>
      <c r="H23" s="13" t="s">
        <v>164</v>
      </c>
    </row>
    <row r="24" ht="14.25" customHeight="1" spans="3:8">
      <c r="C24" s="22" t="s">
        <v>165</v>
      </c>
      <c r="D24" s="23"/>
      <c r="E24" s="23"/>
      <c r="F24" s="24"/>
      <c r="G24" s="15">
        <f>+F6</f>
        <v>3127</v>
      </c>
      <c r="H24" s="15">
        <v>100</v>
      </c>
    </row>
    <row r="25" ht="15" customHeight="1" spans="3:8">
      <c r="C25" s="25" t="s">
        <v>166</v>
      </c>
      <c r="D25" s="26"/>
      <c r="E25" s="26"/>
      <c r="F25" s="27"/>
      <c r="G25" s="15">
        <v>50</v>
      </c>
      <c r="H25" s="15">
        <v>100</v>
      </c>
    </row>
    <row r="26" ht="21.75" customHeight="1" spans="3:8">
      <c r="C26" s="25" t="s">
        <v>167</v>
      </c>
      <c r="D26" s="26"/>
      <c r="E26" s="26"/>
      <c r="F26" s="27"/>
      <c r="G26" s="20">
        <v>4</v>
      </c>
      <c r="H26" s="12">
        <v>0.13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workbookViewId="0">
      <selection activeCell="E19" sqref="E19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169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170</v>
      </c>
      <c r="C6" s="4">
        <v>424</v>
      </c>
      <c r="D6" s="4">
        <v>498</v>
      </c>
      <c r="E6" s="4">
        <v>425</v>
      </c>
      <c r="F6" s="4"/>
      <c r="G6" s="4"/>
      <c r="H6" s="4"/>
      <c r="I6" s="4"/>
      <c r="J6" s="4"/>
      <c r="K6" s="4"/>
      <c r="L6" s="4"/>
      <c r="M6" s="4"/>
      <c r="N6" s="4"/>
    </row>
    <row r="7" spans="2:14">
      <c r="B7" s="3" t="s">
        <v>171</v>
      </c>
      <c r="C7" s="4">
        <v>43</v>
      </c>
      <c r="D7" s="4">
        <v>503</v>
      </c>
      <c r="E7" s="4">
        <v>82</v>
      </c>
      <c r="F7" s="4"/>
      <c r="G7" s="4"/>
      <c r="H7" s="4"/>
      <c r="I7" s="4"/>
      <c r="J7" s="4"/>
      <c r="K7" s="4"/>
      <c r="L7" s="4"/>
      <c r="M7" s="4"/>
      <c r="N7" s="4"/>
    </row>
    <row r="8" spans="2:14">
      <c r="B8" s="3" t="s">
        <v>172</v>
      </c>
      <c r="C8" s="5">
        <v>2931</v>
      </c>
      <c r="D8" s="4">
        <v>3354</v>
      </c>
      <c r="E8" s="4">
        <v>2620</v>
      </c>
      <c r="F8" s="4"/>
      <c r="G8" s="4"/>
      <c r="H8" s="4"/>
      <c r="I8" s="4"/>
      <c r="J8" s="4"/>
      <c r="K8" s="4"/>
      <c r="L8" s="4"/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C9:N9" si="1">SUM(D6:D8)</f>
        <v>4355</v>
      </c>
      <c r="E9" s="6">
        <f t="shared" si="1"/>
        <v>3127</v>
      </c>
      <c r="F9" s="6">
        <f t="shared" si="1"/>
        <v>0</v>
      </c>
      <c r="G9" s="6">
        <f t="shared" si="1"/>
        <v>0</v>
      </c>
      <c r="H9" s="6">
        <f t="shared" si="1"/>
        <v>0</v>
      </c>
      <c r="I9" s="6">
        <f t="shared" si="1"/>
        <v>0</v>
      </c>
      <c r="J9" s="6">
        <f t="shared" si="1"/>
        <v>0</v>
      </c>
      <c r="K9" s="6">
        <f t="shared" si="1"/>
        <v>0</v>
      </c>
      <c r="L9" s="6">
        <f t="shared" si="1"/>
        <v>0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MARZO 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2024-11-15T20:24:31Z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233AB04C67614B609DCECDAEA6A617A6_13</vt:lpwstr>
  </property>
  <property fmtid="{D5CDD505-2E9C-101B-9397-08002B2CF9AE}" pid="3" name="KSOProductBuildVer">
    <vt:lpwstr>3082-12.2.0.18607</vt:lpwstr>
  </property>
</Properties>
</file>