
<file path=[Content_Types].xml><?xml version="1.0" encoding="utf-8"?>
<Types xmlns="http://schemas.openxmlformats.org/package/2006/content-types">
  <Default Extension="vml" ContentType="application/vnd.openxmlformats-officedocument.vmlDrawing"/>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xl/theme/theme1.xml" ContentType="application/vnd.openxmlformats-officedocument.theme+xml"/>
  <Override PartName="/xl/threadedComments/threadedComment5.xml" ContentType="application/vnd.ms-excel.threadedcomments+xml"/>
  <Override PartName="/xl/threadedComments/threadedComment4.xml" ContentType="application/vnd.ms-excel.threadedcomments+xml"/>
  <Override PartName="/xl/drawings/drawing4.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sharedStrings.xml" ContentType="application/vnd.openxmlformats-officedocument.spreadsheetml.sharedStrings+xml"/>
  <Override PartName="/xl/worksheets/sheet4.xml" ContentType="application/vnd.openxmlformats-officedocument.spreadsheetml.worksheet+xml"/>
  <Override PartName="/xl/threadedComments/threadedComment2.xml" ContentType="application/vnd.ms-excel.threadedcomments+xml"/>
  <Override PartName="/xl/worksheets/sheet3.xml" ContentType="application/vnd.openxmlformats-officedocument.spreadsheetml.worksheet+xml"/>
  <Override PartName="/xl/drawings/drawing2.xml" ContentType="application/vnd.openxmlformats-officedocument.drawing+xml"/>
  <Override PartName="/xl/worksheets/sheet2.xml" ContentType="application/vnd.openxmlformats-officedocument.spreadsheetml.worksheet+xml"/>
  <Override PartName="/xl/threadedComments/threadedComment1.xml" ContentType="application/vnd.ms-excel.threadedcomments+xml"/>
  <Override PartName="/xl/drawings/drawing5.xml" ContentType="application/vnd.openxmlformats-officedocument.drawing+xml"/>
  <Override PartName="/xl/workbook.xml" ContentType="application/vnd.openxmlformats-officedocument.spreadsheetml.sheet.main+xml"/>
  <Override PartName="/xl/comments1.xml" ContentType="application/vnd.openxmlformats-officedocument.spreadsheetml.comments+xml"/>
  <Override PartName="/docProps/custom.xml" ContentType="application/vnd.openxmlformats-officedocument.custom-properties+xml"/>
  <Override PartName="/xl/worksheets/sheet6.xml" ContentType="application/vnd.openxmlformats-officedocument.spreadsheetml.worksheet+xml"/>
  <Override PartName="/xl/charts/chart6.xml" ContentType="application/vnd.openxmlformats-officedocument.drawingml.chart+xml"/>
  <Override PartName="/xl/charts/chart5.xml" ContentType="application/vnd.openxmlformats-officedocument.drawingml.chart+xml"/>
  <Override PartName="/xl/charts/chart4.xml" ContentType="application/vnd.openxmlformats-officedocument.drawingml.chart+xml"/>
  <Override PartName="/xl/comments4.xml" ContentType="application/vnd.openxmlformats-officedocument.spreadsheetml.comments+xml"/>
  <Override PartName="/xl/charts/chart3.xml" ContentType="application/vnd.openxmlformats-officedocument.drawingml.chart+xml"/>
  <Override PartName="/xl/worksheets/sheet5.xml" ContentType="application/vnd.openxmlformats-officedocument.spreadsheetml.worksheet+xml"/>
  <Override PartName="/xl/comments5.xml" ContentType="application/vnd.openxmlformats-officedocument.spreadsheetml.comments+xml"/>
  <Override PartName="/xl/charts/colors1.xml" ContentType="application/vnd.ms-office.chartcolorstyle+xml"/>
  <Override PartName="/xl/styles.xml" ContentType="application/vnd.openxmlformats-officedocument.spreadsheetml.styles+xml"/>
  <Override PartName="/docProps/core.xml" ContentType="application/vnd.openxmlformats-package.core-properties+xml"/>
  <Override PartName="/xl/charts/style1.xml" ContentType="application/vnd.ms-office.chartstyle+xml"/>
  <Override PartName="/xl/persons/person.xml" ContentType="application/vnd.ms-excel.person+xml"/>
  <Override PartName="/xl/charts/chart2.xml" ContentType="application/vnd.openxmlformats-officedocument.drawingml.chart+xml"/>
  <Override PartName="/xl/comments2.xml" ContentType="application/vnd.openxmlformats-officedocument.spreadsheetml.comments+xml"/>
  <Override PartName="/xl/drawings/drawing3.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docProps/app.xml" ContentType="application/vnd.openxmlformats-officedocument.extended-properties+xml"/>
  <Override PartName="/xl/charts/chart1.xml" ContentType="application/vnd.openxmlformats-officedocument.drawingml.chart+xml"/>
  <Override PartName="/xl/drawings/drawing1.xml" ContentType="application/vnd.openxmlformats-officedocument.drawing+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3"/>
  </bookViews>
  <sheets>
    <sheet name="E01.001 VAR. QUEJAS Y RECL" sheetId="1" state="visible" r:id="rId2"/>
    <sheet name="GRAFICO I QUEJAS" sheetId="2" state="visible" r:id="rId3"/>
    <sheet name="E01.002 EFECT RTA" sheetId="3" state="visible" r:id="rId4"/>
    <sheet name="GRAFICO EFEC" sheetId="4" state="visible" r:id="rId5"/>
    <sheet name="Ranking" sheetId="5" state="visible" r:id="rId6"/>
    <sheet name="E02.001 SATISFACCION CLIENTE" sheetId="6" state="visible" r:id="rId7"/>
  </sheets>
  <definedNames>
    <definedName name="_xlnm.Print_Area" localSheetId="0">'E01.001 VAR. QUEJAS Y RECL'!$A$1:$N$51</definedName>
    <definedName name="Print_Titles" localSheetId="0">'E01.001 VAR. QUEJAS Y RECL'!$21:$22</definedName>
    <definedName name="_xlnm.Print_Area" localSheetId="2">'E01.002 EFECT RTA'!$A$3:$M$89</definedName>
    <definedName name="Print_Titles" localSheetId="2">'E01.002 EFECT RTA'!$24:$24</definedName>
    <definedName name="_xlnm.Print_Area" localSheetId="5">'E02.001 SATISFACCION CLIENTE'!$A$1:$J$46</definedName>
  </definedNames>
  <calcPr/>
  <extLst>
    <ext xmlns:x15="http://schemas.microsoft.com/office/spreadsheetml/2010/11/main" uri="{D0CA8CA8-9F24-4464-BF8E-62219DCF47F9}"/>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tc={002A00B8-001A-492E-8D4B-001B00CE00A5}</author>
    <author>tc={00F300CE-00E7-4507-B6CD-004700B000A5}</author>
    <author>tc={008A0096-00B4-4E21-8143-005A001600A6}</author>
    <author>tc={007F000B-0059-4E09-B44E-009C00BE0092}</author>
    <author>tc={0095006C-0041-4F72-AC8A-005A00B9003A}</author>
    <author>tc={004500BA-00EB-48B1-8806-006400EC00D0}</author>
    <author>tc={003C003D-006A-4640-A2C3-008F0090006C}</author>
    <author>tc={00D80000-00E5-453B-A339-003300B2008A}</author>
    <author>tc={00AF0050-0018-4DE6-96CF-00AD00B3008A}</author>
    <author>tc={00080041-00D1-4E25-9E66-00DE00C9002F}</author>
    <author>tc={00600029-0074-4403-AAD0-00AA007C0021}</author>
    <author>tc={00E60023-0077-482C-894F-007B002A006B}</author>
    <author>tc={00FF008D-00E7-4872-8022-00BC008400FD}</author>
    <author>tc={00C3008A-00E1-424C-BAF5-005E000E002B}</author>
    <author>tc={007E0081-0019-4D52-876C-005600A3002C}</author>
    <author>tc={0030009C-0057-45C2-A19A-001C00EF009D}</author>
    <author>tc={000D004A-00F5-46FE-908B-002E00F300FC}</author>
    <author>tc={00FE00BE-0063-460C-92BC-008B0085002D}</author>
    <author>tc={001E006E-00A3-4C15-9AA2-003900CD00F7}</author>
    <author>tc={003E0094-00CD-40E6-9B20-00BF00C90088}</author>
    <author>tc={006200B0-008B-4572-A411-00AB00C900ED}</author>
    <author>tc={00420004-009E-4E4E-8EC3-000E00F4009B}</author>
    <author>tc={00C90017-0058-4E34-BA78-00FB00C100E9}</author>
    <author>tc={00990033-0020-4081-98E8-000C007F0094}</author>
    <author>tc={008500E7-00F1-43B6-8ABB-00DD00CE0039}</author>
    <author>tc={00150085-00DB-43FB-8C10-008E002400DE}</author>
    <author>tc={000600A5-0081-4597-B0FA-00450049006A}</author>
    <author>tc={00C800A0-0099-4F79-B1FC-00AA00DB0029}</author>
    <author>tc={00FE0016-006F-45B3-8893-006900CA0049}</author>
    <author>tc={00020068-0062-43F9-9BAD-00B400DD005F}</author>
    <author>tc={005E003F-0065-4826-BC2B-00BF002B00E2}</author>
    <author>tc={00530004-0080-4CB8-B163-004200A300AF}</author>
    <author>tc={00560065-004D-434F-95A0-00FA00850084}</author>
    <author>tc={008E00D6-007B-4F32-82A1-002800E60085}</author>
    <author>tc={0058000E-004E-4FCA-8E16-0010003000B9}</author>
    <author>tc={00C30086-001D-4B24-9625-007B00A0008E}</author>
    <author>tc={001400FD-00D2-4873-9DEC-003600C60051}</author>
    <author>tc={004300F7-006E-4A8C-B9F4-0091000900B7}</author>
    <author>tc={007C0039-0082-4A69-8CC3-00E000200058}</author>
    <author>tc={009F004F-00B7-41A7-934C-00FE009A002E}</author>
    <author>tc={00C00006-0047-4508-817B-00C50057001A}</author>
    <author>tc={00A800F2-0082-4EF1-AEAE-0097000C005F}</author>
    <author>tc={005200E9-004A-49EC-9238-00D900C30025}</author>
    <author>tc={006F0086-0097-4B28-8FDE-0072005900F7}</author>
    <author>tc={00E300A7-00F4-4CF4-9458-005000FE0046}</author>
    <author>tc={004500F0-0000-4948-81D8-00E300B800E4}</author>
    <author>tc={00630046-00EE-443C-AC7E-00A100E10089}</author>
    <author>tc={00BC0054-0006-468E-A6E2-008000A40052}</author>
    <author>tc={00040009-0021-4821-9E8B-007F0084003D}</author>
    <author>tc={00A30018-0030-4A79-8879-001D00D500AE}</author>
    <author>tc={00360077-00B6-433F-9D9F-00E0004100ED}</author>
    <author>tc={000C00E1-004A-46C3-A762-00D0004400A5}</author>
  </authors>
  <commentList>
    <comment ref="B11" authorId="0" xr:uid="{002A00B8-001A-492E-8D4B-001B00CE00A5}">
      <text>
        <r>
          <rPr>
            <b/>
            <sz val="9"/>
            <rFont val="Tahoma"/>
          </rPr>
          <t>PwC:</t>
        </r>
        <r>
          <rPr>
            <sz val="9"/>
            <rFont val="Tahoma"/>
          </rPr>
          <t xml:space="preserve">
INCLUYE:
Fórmula de construcción del indicador
</t>
        </r>
      </text>
    </comment>
    <comment ref="H11" authorId="1" xr:uid="{00F300CE-00E7-4507-B6CD-004700B000A5}">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2" authorId="2" xr:uid="{008A0096-00B4-4E21-8143-005A001600A6}">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2" authorId="3" xr:uid="{007F000B-0059-4E09-B44E-009C00BE0092}">
      <text>
        <r>
          <rPr>
            <b/>
            <sz val="9"/>
            <rFont val="Tahoma"/>
          </rPr>
          <t>PwC:</t>
        </r>
        <r>
          <rPr>
            <sz val="9"/>
            <rFont val="Tahoma"/>
          </rPr>
          <t xml:space="preserve">
INCLUYE:
Cada cuánto tiempo debe ser calculado el indicador?
Con qué frecuencia?.
Esta puede ser:  censal, anual, trimestral, mensual, diaria, etc.
</t>
        </r>
      </text>
    </comment>
    <comment ref="B13" authorId="4" xr:uid="{0095006C-0041-4F72-AC8A-005A00B9003A}">
      <text>
        <r>
          <rPr>
            <b/>
            <sz val="9"/>
            <rFont val="Tahoma"/>
          </rPr>
          <t>PwC:</t>
        </r>
        <r>
          <rPr>
            <sz val="9"/>
            <rFont val="Tahoma"/>
          </rPr>
          <t xml:space="preserve">
Responsable de obtener la medición del indicador
</t>
        </r>
      </text>
    </comment>
    <comment ref="H13" authorId="5" xr:uid="{004500BA-00EB-48B1-8806-006400EC00D0}">
      <text>
        <r>
          <rPr>
            <b/>
            <sz val="9"/>
            <rFont val="Tahoma"/>
          </rPr>
          <t>PwC:</t>
        </r>
        <r>
          <rPr>
            <sz val="9"/>
            <rFont val="Tahoma"/>
          </rPr>
          <t xml:space="preserve">
Responsable del seguimiento, validación de resultados y definición de planes de acción sobre el indicador
</t>
        </r>
      </text>
    </comment>
    <comment ref="B14" authorId="6" xr:uid="{003C003D-006A-4640-A2C3-008F0090006C}">
      <text>
        <r>
          <rPr>
            <b/>
            <sz val="9"/>
            <rFont val="Tahoma"/>
          </rPr>
          <t>PwC:</t>
        </r>
        <r>
          <rPr>
            <sz val="9"/>
            <rFont val="Tahoma"/>
          </rPr>
          <t xml:space="preserve">
Medición, comportamiento o estimación del indicador al inicio de la gestión de gobierno
</t>
        </r>
      </text>
    </comment>
    <comment ref="F14" authorId="7" xr:uid="{00D80000-00E5-453B-A339-003300B2008A}">
      <text>
        <r>
          <rPr>
            <b/>
            <sz val="9"/>
            <rFont val="Tahoma"/>
          </rPr>
          <t>PwC:</t>
        </r>
        <r>
          <rPr>
            <sz val="9"/>
            <rFont val="Tahoma"/>
          </rPr>
          <t xml:space="preserve">
Objetivo propuesto para el indicador, para indicadores estratégicos debe involucrar meta anual según Plan Indicativo
</t>
        </r>
      </text>
    </comment>
    <comment ref="F23" authorId="8" xr:uid="{00AF0050-0018-4DE6-96CF-00AD00B3008A}">
      <text>
        <r>
          <rPr>
            <b/>
            <sz val="9"/>
            <rFont val="Tahoma"/>
          </rPr>
          <t>PwC:</t>
        </r>
        <r>
          <rPr>
            <sz val="9"/>
            <rFont val="Tahoma"/>
          </rPr>
          <t xml:space="preserve">
Cuando se trate de indicadores estratégicos, estos planes deben estar alineados con los planes de acción de las dependencias de la secretaria.
</t>
        </r>
      </text>
    </comment>
    <comment ref="H23" authorId="9" xr:uid="{00080041-00D1-4E25-9E66-00DE00C9002F}">
      <text>
        <r>
          <rPr>
            <b/>
            <sz val="9"/>
            <rFont val="Tahoma"/>
          </rPr>
          <t>PwC:</t>
        </r>
        <r>
          <rPr>
            <sz val="9"/>
            <rFont val="Tahoma"/>
          </rPr>
          <t xml:space="preserve">
Responsable del seguimiento, validación de resultados y definición de planes de acción sobre el indicador
</t>
        </r>
      </text>
    </comment>
    <comment ref="F24" authorId="10" xr:uid="{00600029-0074-4403-AAD0-00AA007C0021}">
      <text>
        <r>
          <rPr>
            <b/>
            <sz val="9"/>
            <rFont val="Tahoma"/>
          </rPr>
          <t>PwC:</t>
        </r>
        <r>
          <rPr>
            <sz val="9"/>
            <rFont val="Tahoma"/>
          </rPr>
          <t xml:space="preserve">
Cuando se trate de indicadores estratégicos, estos planes deben estar alineados con los planes de acción de las dependencias de la secretaria.
</t>
        </r>
      </text>
    </comment>
    <comment ref="H24" authorId="11" xr:uid="{00E60023-0077-482C-894F-007B002A006B}">
      <text>
        <r>
          <rPr>
            <b/>
            <sz val="9"/>
            <rFont val="Tahoma"/>
          </rPr>
          <t>PwC:</t>
        </r>
        <r>
          <rPr>
            <sz val="9"/>
            <rFont val="Tahoma"/>
          </rPr>
          <t xml:space="preserve">
Responsable del seguimiento, validación de resultados y definición de planes de acción sobre el indicador
</t>
        </r>
      </text>
    </comment>
    <comment ref="F25" authorId="12" xr:uid="{00FF008D-00E7-4872-8022-00BC008400FD}">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3" xr:uid="{00C3008A-00E1-424C-BAF5-005E000E002B}">
      <text>
        <r>
          <rPr>
            <b/>
            <sz val="9"/>
            <rFont val="Tahoma"/>
          </rPr>
          <t>PwC:</t>
        </r>
        <r>
          <rPr>
            <sz val="9"/>
            <rFont val="Tahoma"/>
          </rPr>
          <t xml:space="preserve">
Responsable del seguimiento, validación de resultados y definición de planes de acción sobre el indicador
</t>
        </r>
      </text>
    </comment>
    <comment ref="F26" authorId="14" xr:uid="{007E0081-0019-4D52-876C-005600A3002C}">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5" xr:uid="{0030009C-0057-45C2-A19A-001C00EF009D}">
      <text>
        <r>
          <rPr>
            <b/>
            <sz val="9"/>
            <rFont val="Tahoma"/>
          </rPr>
          <t>PwC:</t>
        </r>
        <r>
          <rPr>
            <sz val="9"/>
            <rFont val="Tahoma"/>
          </rPr>
          <t xml:space="preserve">
Responsable del seguimiento, validación de resultados y definición de planes de acción sobre el indicador
</t>
        </r>
      </text>
    </comment>
    <comment ref="F27" authorId="16" xr:uid="{000D004A-00F5-46FE-908B-002E00F300FC}">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7" xr:uid="{00FE00BE-0063-460C-92BC-008B0085002D}">
      <text>
        <r>
          <rPr>
            <b/>
            <sz val="9"/>
            <rFont val="Tahoma"/>
          </rPr>
          <t>PwC:</t>
        </r>
        <r>
          <rPr>
            <sz val="9"/>
            <rFont val="Tahoma"/>
          </rPr>
          <t xml:space="preserve">
Responsable del seguimiento, validación de resultados y definición de planes de acción sobre el indicador
</t>
        </r>
      </text>
    </comment>
    <comment ref="F28" authorId="18" xr:uid="{001E006E-00A3-4C15-9AA2-003900CD00F7}">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19" xr:uid="{003E0094-00CD-40E6-9B20-00BF00C90088}">
      <text>
        <r>
          <rPr>
            <b/>
            <sz val="9"/>
            <rFont val="Tahoma"/>
          </rPr>
          <t>PwC:</t>
        </r>
        <r>
          <rPr>
            <sz val="9"/>
            <rFont val="Tahoma"/>
          </rPr>
          <t xml:space="preserve">
Responsable del seguimiento, validación de resultados y definición de planes de acción sobre el indicador
</t>
        </r>
      </text>
    </comment>
    <comment ref="F29" authorId="20" xr:uid="{006200B0-008B-4572-A411-00AB00C900ED}">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1" xr:uid="{00420004-009E-4E4E-8EC3-000E00F4009B}">
      <text>
        <r>
          <rPr>
            <b/>
            <sz val="9"/>
            <rFont val="Tahoma"/>
          </rPr>
          <t>PwC:</t>
        </r>
        <r>
          <rPr>
            <sz val="9"/>
            <rFont val="Tahoma"/>
          </rPr>
          <t xml:space="preserve">
Responsable del seguimiento, validación de resultados y definición de planes de acción sobre el indicador
</t>
        </r>
      </text>
    </comment>
    <comment ref="F30" authorId="22" xr:uid="{00C90017-0058-4E34-BA78-00FB00C100E9}">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3" xr:uid="{00990033-0020-4081-98E8-000C007F0094}">
      <text>
        <r>
          <rPr>
            <b/>
            <sz val="9"/>
            <rFont val="Tahoma"/>
          </rPr>
          <t>PwC:</t>
        </r>
        <r>
          <rPr>
            <sz val="9"/>
            <rFont val="Tahoma"/>
          </rPr>
          <t xml:space="preserve">
Responsable del seguimiento, validación de resultados y definición de planes de acción sobre el indicador
</t>
        </r>
      </text>
    </comment>
    <comment ref="F31" authorId="24" xr:uid="{008500E7-00F1-43B6-8ABB-00DD00CE0039}">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5" xr:uid="{00150085-00DB-43FB-8C10-008E002400DE}">
      <text>
        <r>
          <rPr>
            <b/>
            <sz val="9"/>
            <rFont val="Tahoma"/>
          </rPr>
          <t>PwC:</t>
        </r>
        <r>
          <rPr>
            <sz val="9"/>
            <rFont val="Tahoma"/>
          </rPr>
          <t xml:space="preserve">
Responsable del seguimiento, validación de resultados y definición de planes de acción sobre el indicador
</t>
        </r>
      </text>
    </comment>
    <comment ref="F32" authorId="26" xr:uid="{000600A5-0081-4597-B0FA-00450049006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7" xr:uid="{00C800A0-0099-4F79-B1FC-00AA00DB0029}">
      <text>
        <r>
          <rPr>
            <b/>
            <sz val="9"/>
            <rFont val="Tahoma"/>
          </rPr>
          <t>PwC:</t>
        </r>
        <r>
          <rPr>
            <sz val="9"/>
            <rFont val="Tahoma"/>
          </rPr>
          <t xml:space="preserve">
Responsable del seguimiento, validación de resultados y definición de planes de acción sobre el indicador
</t>
        </r>
      </text>
    </comment>
    <comment ref="F33" authorId="28" xr:uid="{00FE0016-006F-45B3-8893-006900CA0049}">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29" xr:uid="{00020068-0062-43F9-9BAD-00B400DD005F}">
      <text>
        <r>
          <rPr>
            <b/>
            <sz val="9"/>
            <rFont val="Tahoma"/>
          </rPr>
          <t>PwC:</t>
        </r>
        <r>
          <rPr>
            <sz val="9"/>
            <rFont val="Tahoma"/>
          </rPr>
          <t xml:space="preserve">
Responsable del seguimiento, validación de resultados y definición de planes de acción sobre el indicador
</t>
        </r>
      </text>
    </comment>
    <comment ref="F34" authorId="30" xr:uid="{005E003F-0065-4826-BC2B-00BF002B00E2}">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1" xr:uid="{00530004-0080-4CB8-B163-004200A300AF}">
      <text>
        <r>
          <rPr>
            <b/>
            <sz val="9"/>
            <rFont val="Tahoma"/>
          </rPr>
          <t>PwC:</t>
        </r>
        <r>
          <rPr>
            <sz val="9"/>
            <rFont val="Tahoma"/>
          </rPr>
          <t xml:space="preserve">
Responsable del seguimiento, validación de resultados y definición de planes de acción sobre el indicador
</t>
        </r>
      </text>
    </comment>
    <comment ref="F35" authorId="32" xr:uid="{00560065-004D-434F-95A0-00FA00850084}">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3" xr:uid="{008E00D6-007B-4F32-82A1-002800E60085}">
      <text>
        <r>
          <rPr>
            <b/>
            <sz val="9"/>
            <rFont val="Tahoma"/>
          </rPr>
          <t>PwC:</t>
        </r>
        <r>
          <rPr>
            <sz val="9"/>
            <rFont val="Tahoma"/>
          </rPr>
          <t xml:space="preserve">
Responsable del seguimiento, validación de resultados y definición de planes de acción sobre el indicador
</t>
        </r>
      </text>
    </comment>
    <comment ref="F36" authorId="34" xr:uid="{0058000E-004E-4FCA-8E16-0010003000B9}">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5" xr:uid="{00C30086-001D-4B24-9625-007B00A0008E}">
      <text>
        <r>
          <rPr>
            <b/>
            <sz val="9"/>
            <rFont val="Tahoma"/>
          </rPr>
          <t>PwC:</t>
        </r>
        <r>
          <rPr>
            <sz val="9"/>
            <rFont val="Tahoma"/>
          </rPr>
          <t xml:space="preserve">
Responsable del seguimiento, validación de resultados y definición de planes de acción sobre el indicador
</t>
        </r>
      </text>
    </comment>
    <comment ref="F37" authorId="36" xr:uid="{001400FD-00D2-4873-9DEC-003600C60051}">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7" xr:uid="{004300F7-006E-4A8C-B9F4-0091000900B7}">
      <text>
        <r>
          <rPr>
            <b/>
            <sz val="9"/>
            <rFont val="Tahoma"/>
          </rPr>
          <t>PwC:</t>
        </r>
        <r>
          <rPr>
            <sz val="9"/>
            <rFont val="Tahoma"/>
          </rPr>
          <t xml:space="preserve">
Responsable del seguimiento, validación de resultados y definición de planes de acción sobre el indicador
</t>
        </r>
      </text>
    </comment>
    <comment ref="F38" authorId="38" xr:uid="{007C0039-0082-4A69-8CC3-00E000200058}">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39" xr:uid="{009F004F-00B7-41A7-934C-00FE009A002E}">
      <text>
        <r>
          <rPr>
            <b/>
            <sz val="9"/>
            <rFont val="Tahoma"/>
          </rPr>
          <t>PwC:</t>
        </r>
        <r>
          <rPr>
            <sz val="9"/>
            <rFont val="Tahoma"/>
          </rPr>
          <t xml:space="preserve">
Responsable del seguimiento, validación de resultados y definición de planes de acción sobre el indicador
</t>
        </r>
      </text>
    </comment>
    <comment ref="F39" authorId="40" xr:uid="{00C00006-0047-4508-817B-00C50057001A}">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1" xr:uid="{00A800F2-0082-4EF1-AEAE-0097000C005F}">
      <text>
        <r>
          <rPr>
            <b/>
            <sz val="9"/>
            <rFont val="Tahoma"/>
          </rPr>
          <t>PwC:</t>
        </r>
        <r>
          <rPr>
            <sz val="9"/>
            <rFont val="Tahoma"/>
          </rPr>
          <t xml:space="preserve">
Responsable del seguimiento, validación de resultados y definición de planes de acción sobre el indicador
</t>
        </r>
      </text>
    </comment>
    <comment ref="F40" authorId="42" xr:uid="{005200E9-004A-49EC-9238-00D900C30025}">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3" xr:uid="{006F0086-0097-4B28-8FDE-0072005900F7}">
      <text>
        <r>
          <rPr>
            <b/>
            <sz val="9"/>
            <rFont val="Tahoma"/>
          </rPr>
          <t>PwC:</t>
        </r>
        <r>
          <rPr>
            <sz val="9"/>
            <rFont val="Tahoma"/>
          </rPr>
          <t xml:space="preserve">
Responsable del seguimiento, validación de resultados y definición de planes de acción sobre el indicador
</t>
        </r>
      </text>
    </comment>
    <comment ref="F41" authorId="44" xr:uid="{00E300A7-00F4-4CF4-9458-005000FE0046}">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5" xr:uid="{004500F0-0000-4948-81D8-00E300B800E4}">
      <text>
        <r>
          <rPr>
            <b/>
            <sz val="9"/>
            <rFont val="Tahoma"/>
          </rPr>
          <t>PwC:</t>
        </r>
        <r>
          <rPr>
            <sz val="9"/>
            <rFont val="Tahoma"/>
          </rPr>
          <t xml:space="preserve">
Responsable del seguimiento, validación de resultados y definición de planes de acción sobre el indicador
</t>
        </r>
      </text>
    </comment>
    <comment ref="F6" authorId="46" xr:uid="{00630046-00EE-443C-AC7E-00A100E10089}">
      <text>
        <r>
          <rPr>
            <b/>
            <sz val="9"/>
            <rFont val="Tahoma"/>
          </rPr>
          <t>PwC:</t>
        </r>
        <r>
          <rPr>
            <sz val="9"/>
            <rFont val="Tahoma"/>
          </rPr>
          <t xml:space="preserve">
Corresponde al nombre a o la expresión que identifica el indicador
</t>
        </r>
      </text>
    </comment>
    <comment ref="I7" authorId="47" xr:uid="{00BC0054-0006-468E-A6E2-008000A40052}">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9" authorId="48" xr:uid="{00040009-0021-4821-9E8B-007F0084003D}">
      <text>
        <r>
          <rPr>
            <b/>
            <sz val="9"/>
            <rFont val="Tahoma"/>
          </rPr>
          <t>PwC:</t>
        </r>
        <r>
          <rPr>
            <sz val="9"/>
            <rFont val="Tahoma"/>
          </rPr>
          <t xml:space="preserve">
INCLUYE:
Qué se espera obtener del indicador?
Cuál es su finalidad?
Qué busca medir? 
Qué uso se espera dar?
</t>
        </r>
      </text>
    </comment>
    <comment ref="H9" authorId="49" xr:uid="{00A30018-0030-4A79-8879-001D00D500AE}">
      <text>
        <r>
          <rPr>
            <b/>
            <sz val="9"/>
            <rFont val="Tahoma"/>
          </rPr>
          <t>PwC:</t>
        </r>
        <r>
          <rPr>
            <sz val="9"/>
            <rFont val="Tahoma"/>
          </rPr>
          <t xml:space="preserve">
INCLUYE:
Por qué es importante su construcción y análisis ?
Por qué el indicador es adecuado para cumplir el objetivo qué se espera de el?
</t>
        </r>
      </text>
    </comment>
    <comment ref="B10" authorId="50" xr:uid="{00360077-00B6-433F-9D9F-00E0004100ED}">
      <text>
        <r>
          <rPr>
            <b/>
            <sz val="9"/>
            <rFont val="Tahoma"/>
          </rPr>
          <t>PwC:</t>
        </r>
        <r>
          <rPr>
            <sz val="9"/>
            <rFont val="Tahoma"/>
          </rPr>
          <t xml:space="preserve">
INCLUYE:
Cómo se mide el indicador?
Cómo de expresa el indicador?
Esta puede ser:  porcentaje, razón, etc.
</t>
        </r>
      </text>
    </comment>
    <comment ref="H10" authorId="51" xr:uid="{000C00E1-004A-46C3-A762-00D0004400A5}">
      <text>
        <r>
          <rPr>
            <b/>
            <sz val="9"/>
            <rFont val="Tahoma"/>
          </rPr>
          <t>PwC:</t>
        </r>
        <r>
          <rPr>
            <sz val="9"/>
            <rFont val="Tahoma"/>
          </rPr>
          <t xml:space="preserve">
INCLUYE:
Cuáles son las variables que componen el indicador?
Cuál es el concepto de estas variables?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tc={00AB0054-0016-4275-9C1B-00F900B10066}</author>
    <author>tc={00490093-005A-476B-8B9A-00ED002B0025}</author>
    <author>tc={005300A5-00EA-44DF-9BA1-003F00AC00B7}</author>
    <author>tc={00EA0054-00AB-42AE-9464-000900020059}</author>
    <author>tc={006000AF-001A-4BDA-BD11-0067004C002B}</author>
    <author>tc={00BF0088-00C6-4908-8843-00F9008100B1}</author>
    <author>tc={004300F7-00D1-4B03-908B-006500EA0051}</author>
    <author>tc={00DB00D5-0073-4537-A4F3-00D300A400D7}</author>
    <author>tc={00AC0042-0077-4837-A573-0070001F00F3}</author>
    <author>tc={008E0020-00BC-4C37-AF7A-00EC00A100BA}</author>
    <author>tc={008D0096-00B4-4B93-9A68-00FC00C30021}</author>
    <author>tc={0069008E-00E8-4D46-8416-00D800F20086}</author>
    <author>tc={00160036-0073-4F73-AD4C-00BD00F00027}</author>
    <author>tc={003D0083-0083-41E0-A647-006C005100A8}</author>
    <author>tc={00B900A9-00DB-4076-8B3E-00A900FF0091}</author>
    <author>tc={001B00A4-0054-4DC3-90D2-00BD00B600CD}</author>
    <author>tc={002700B3-0057-4D78-A0A0-00F50088002D}</author>
    <author>tc={005400D8-0064-4EEB-85B5-0021005A00E3}</author>
    <author>tc={00500059-008E-4796-A915-001600650007}</author>
    <author>tc={00790042-00FD-4D96-9E32-002D00B60016}</author>
    <author>tc={006500E0-006B-422D-BF7B-00C100AF006E}</author>
    <author>tc={005C0047-00A7-4C41-9ACA-00B5008400D3}</author>
    <author>tc={00D900CE-0015-42DA-ADF4-00EB00BE00ED}</author>
    <author>tc={000C008E-002C-47A8-B33F-00CE00BB00C8}</author>
    <author>tc={005A00E6-00F6-417A-BDE2-00C9002C0052}</author>
    <author>tc={00DC00FA-0094-46C8-A690-00CD009600E0}</author>
    <author>tc={00DC002F-00B7-482A-87E6-00CF00D200AA}</author>
    <author>tc={005B00B0-0028-4ADF-8AFD-0048008D004A}</author>
    <author>tc={008E00ED-0042-4347-83DF-00B400C90042}</author>
    <author>tc={005C0016-0072-4F69-9E0B-0014005A0073}</author>
    <author>tc={00E100A4-00BE-416E-98F1-006B006900A6}</author>
    <author>tc={00EF00D1-003B-4A24-9479-004400F40006}</author>
    <author>tc={0088001C-0095-437C-AD7B-002B004C00A4}</author>
    <author>tc={006400C6-008B-4B0D-AA46-002F009600F2}</author>
    <author>tc={00710057-0070-4C8E-B71E-0067004B0049}</author>
    <author>tc={004E0019-00AB-4C60-B2B5-006A00B80063}</author>
    <author>tc={00D0009B-0038-4202-8ABA-00D5007E00E1}</author>
    <author>tc={007D0030-0025-429A-A849-00C9001300C7}</author>
    <author>tc={0013006D-0016-4B73-AC72-006A003F00FB}</author>
    <author>tc={7A90494D-737F-2B36-E69D-463904A868F9}</author>
    <author>tc={00EE0093-0073-42BF-9FA8-005B00270062}</author>
    <author>tc={8705161F-B47D-EDC2-B9AB-D404FA10772D}</author>
    <author>tc={00500011-00F7-4403-B6F9-001C000F0024}</author>
    <author>tc={85963EEC-F8C6-B615-E9FB-CAEB7507B77D}</author>
    <author>tc={006A002C-008D-4D9C-A44A-0064000F008E}</author>
    <author>tc={C29E2201-8E4F-4B49-B94C-3B568124B2BE}</author>
    <author>tc={00AF0069-005D-4027-88BA-00270081002C}</author>
    <author>tc={EB79932D-1E38-2F2E-E70A-21D58A2C8CA9}</author>
    <author>tc={00CD008D-00D0-4E81-84A9-009900FD00CC}</author>
    <author>tc={007A005D-00CE-45CF-BB4C-001600DF0053}</author>
    <author>tc={00B8009D-008E-4DC8-87BA-0030005E007B}</author>
    <author>tc={006800D9-00B6-490A-93ED-00C000070042}</author>
    <author>tc={009F00DF-0082-4557-A0CE-00A100BB0086}</author>
    <author>tc={00240041-0040-4614-B2BB-0036002F008B}</author>
    <author>tc={00F300D6-00D3-4ECC-8E05-00E2006D0079}</author>
  </authors>
  <commentList>
    <comment ref="B11" authorId="0" xr:uid="{00AB0054-0016-4275-9C1B-00F900B10066}">
      <text>
        <r>
          <rPr>
            <b/>
            <sz val="9"/>
            <rFont val="Tahoma"/>
          </rPr>
          <t>PwC:</t>
        </r>
        <r>
          <rPr>
            <sz val="9"/>
            <rFont val="Tahoma"/>
          </rPr>
          <t xml:space="preserve">
INCLUYE:
Qué se espera obtener del indicador?
Cuál es su finalidad?
Qué busca medir? 
Qué uso se espera dar?
</t>
        </r>
      </text>
    </comment>
    <comment ref="H11" authorId="1" xr:uid="{00490093-005A-476B-8B9A-00ED002B0025}">
      <text>
        <r>
          <rPr>
            <b/>
            <sz val="9"/>
            <rFont val="Tahoma"/>
          </rPr>
          <t>PwC:</t>
        </r>
        <r>
          <rPr>
            <sz val="9"/>
            <rFont val="Tahoma"/>
          </rPr>
          <t xml:space="preserve">
INCLUYE:
Por qué es importante su construcción y análisis ?
Por qué el indicador es adecuado para cumplir el objetivo qué se espera de el?
</t>
        </r>
      </text>
    </comment>
    <comment ref="B12" authorId="2" xr:uid="{005300A5-00EA-44DF-9BA1-003F00AC00B7}">
      <text>
        <r>
          <rPr>
            <b/>
            <sz val="9"/>
            <rFont val="Tahoma"/>
          </rPr>
          <t>PwC:</t>
        </r>
        <r>
          <rPr>
            <sz val="9"/>
            <rFont val="Tahoma"/>
          </rPr>
          <t xml:space="preserve">
INCLUYE:
Cómo se mide el indicador?
Cómo de expresa el indicador?
Esta puede ser:  porcentaje, razón, etc.
</t>
        </r>
      </text>
    </comment>
    <comment ref="H12" authorId="3" xr:uid="{00EA0054-00AB-42AE-9464-000900020059}">
      <text>
        <r>
          <rPr>
            <b/>
            <sz val="9"/>
            <rFont val="Tahoma"/>
          </rPr>
          <t>PwC:</t>
        </r>
        <r>
          <rPr>
            <sz val="9"/>
            <rFont val="Tahoma"/>
          </rPr>
          <t xml:space="preserve">
INCLUYE:
Cuáles son las variables que componen el indicador?
Cuál es el concepto de estas variables? 
</t>
        </r>
      </text>
    </comment>
    <comment ref="B13" authorId="4" xr:uid="{006000AF-001A-4BDA-BD11-0067004C002B}">
      <text>
        <r>
          <rPr>
            <b/>
            <sz val="9"/>
            <rFont val="Tahoma"/>
          </rPr>
          <t>PwC:</t>
        </r>
        <r>
          <rPr>
            <sz val="9"/>
            <rFont val="Tahoma"/>
          </rPr>
          <t xml:space="preserve">
INCLUYE:
Fórmula de construcción del indicador
</t>
        </r>
      </text>
    </comment>
    <comment ref="H13" authorId="5" xr:uid="{00BF0088-00C6-4908-8843-00F9008100B1}">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4" authorId="6" xr:uid="{004300F7-00D1-4B03-908B-006500EA0051}">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4" authorId="7" xr:uid="{00DB00D5-0073-4537-A4F3-00D300A400D7}">
      <text>
        <r>
          <rPr>
            <b/>
            <sz val="9"/>
            <rFont val="Tahoma"/>
          </rPr>
          <t>PwC:</t>
        </r>
        <r>
          <rPr>
            <sz val="9"/>
            <rFont val="Tahoma"/>
          </rPr>
          <t xml:space="preserve">
INCLUYE:
Cada cuánto tiempo debe ser calculado el indicador?
Con qué frecuencia?.
Esta puede ser:  censal, anual, trimestral, mensual, diaria, etc.
</t>
        </r>
      </text>
    </comment>
    <comment ref="B15" authorId="8" xr:uid="{00AC0042-0077-4837-A573-0070001F00F3}">
      <text>
        <r>
          <rPr>
            <b/>
            <sz val="9"/>
            <rFont val="Tahoma"/>
          </rPr>
          <t>PwC:</t>
        </r>
        <r>
          <rPr>
            <sz val="9"/>
            <rFont val="Tahoma"/>
          </rPr>
          <t xml:space="preserve">
Responsable de obtener la medición del indicador
</t>
        </r>
      </text>
    </comment>
    <comment ref="H15" authorId="9" xr:uid="{008E0020-00BC-4C37-AF7A-00EC00A100BA}">
      <text>
        <r>
          <rPr>
            <b/>
            <sz val="9"/>
            <rFont val="Tahoma"/>
          </rPr>
          <t>PwC:</t>
        </r>
        <r>
          <rPr>
            <sz val="9"/>
            <rFont val="Tahoma"/>
          </rPr>
          <t xml:space="preserve">
Responsable del seguimiento, validación de resultados y definición de planes de acción sobre el indicador
</t>
        </r>
      </text>
    </comment>
    <comment ref="B16" authorId="10" xr:uid="{008D0096-00B4-4B93-9A68-00FC00C30021}">
      <text>
        <r>
          <rPr>
            <b/>
            <sz val="9"/>
            <rFont val="Tahoma"/>
          </rPr>
          <t>PwC:</t>
        </r>
        <r>
          <rPr>
            <sz val="9"/>
            <rFont val="Tahoma"/>
          </rPr>
          <t xml:space="preserve">
Medición, comportamiento o estimación del indicador al inicio de la gestión de gobierno
</t>
        </r>
      </text>
    </comment>
    <comment ref="F16" authorId="11" xr:uid="{0069008E-00E8-4D46-8416-00D800F20086}">
      <text>
        <r>
          <rPr>
            <b/>
            <sz val="9"/>
            <rFont val="Tahoma"/>
          </rPr>
          <t>PwC:</t>
        </r>
        <r>
          <rPr>
            <sz val="9"/>
            <rFont val="Tahoma"/>
          </rPr>
          <t xml:space="preserve">
Objetivo propuesto para el indicador, para indicadores estratégicos debe involucrar meta anual según Plan Indicativo
</t>
        </r>
      </text>
    </comment>
    <comment ref="H16" authorId="12" xr:uid="{00160036-0073-4F73-AD4C-00BD00F00027}">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25" authorId="13" xr:uid="{003D0083-0083-41E0-A647-006C005100A8}">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4" xr:uid="{00B900A9-00DB-4076-8B3E-00A900FF0091}">
      <text>
        <r>
          <rPr>
            <b/>
            <sz val="9"/>
            <rFont val="Tahoma"/>
          </rPr>
          <t>PwC:</t>
        </r>
        <r>
          <rPr>
            <sz val="9"/>
            <rFont val="Tahoma"/>
          </rPr>
          <t xml:space="preserve">
Responsable del seguimiento, validación de resultados y definición de planes de acción sobre el indicador
</t>
        </r>
      </text>
    </comment>
    <comment ref="F26" authorId="15" xr:uid="{001B00A4-0054-4DC3-90D2-00BD00B600CD}">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6" xr:uid="{002700B3-0057-4D78-A0A0-00F50088002D}">
      <text>
        <r>
          <rPr>
            <b/>
            <sz val="9"/>
            <rFont val="Tahoma"/>
          </rPr>
          <t>PwC:</t>
        </r>
        <r>
          <rPr>
            <sz val="9"/>
            <rFont val="Tahoma"/>
          </rPr>
          <t xml:space="preserve">
Responsable del seguimiento, validación de resultados y definición de planes de acción sobre el indicador
</t>
        </r>
      </text>
    </comment>
    <comment ref="F27" authorId="17" xr:uid="{005400D8-0064-4EEB-85B5-0021005A00E3}">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8" xr:uid="{00500059-008E-4796-A915-001600650007}">
      <text>
        <r>
          <rPr>
            <b/>
            <sz val="9"/>
            <rFont val="Tahoma"/>
          </rPr>
          <t>PwC:</t>
        </r>
        <r>
          <rPr>
            <sz val="9"/>
            <rFont val="Tahoma"/>
          </rPr>
          <t xml:space="preserve">
Responsable del seguimiento, validación de resultados y definición de planes de acción sobre el indicador
</t>
        </r>
      </text>
    </comment>
    <comment ref="F28" authorId="19" xr:uid="{00790042-00FD-4D96-9E32-002D00B60016}">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20" xr:uid="{006500E0-006B-422D-BF7B-00C100AF006E}">
      <text>
        <r>
          <rPr>
            <b/>
            <sz val="9"/>
            <rFont val="Tahoma"/>
          </rPr>
          <t>PwC:</t>
        </r>
        <r>
          <rPr>
            <sz val="9"/>
            <rFont val="Tahoma"/>
          </rPr>
          <t xml:space="preserve">
Responsable del seguimiento, validación de resultados y definición de planes de acción sobre el indicador
</t>
        </r>
      </text>
    </comment>
    <comment ref="F29" authorId="21" xr:uid="{005C0047-00A7-4C41-9ACA-00B5008400D3}">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2" xr:uid="{00D900CE-0015-42DA-ADF4-00EB00BE00ED}">
      <text>
        <r>
          <rPr>
            <b/>
            <sz val="9"/>
            <rFont val="Tahoma"/>
          </rPr>
          <t>PwC:</t>
        </r>
        <r>
          <rPr>
            <sz val="9"/>
            <rFont val="Tahoma"/>
          </rPr>
          <t xml:space="preserve">
Responsable del seguimiento, validación de resultados y definición de planes de acción sobre el indicador
</t>
        </r>
      </text>
    </comment>
    <comment ref="F30" authorId="23" xr:uid="{000C008E-002C-47A8-B33F-00CE00BB00C8}">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4" xr:uid="{005A00E6-00F6-417A-BDE2-00C9002C0052}">
      <text>
        <r>
          <rPr>
            <b/>
            <sz val="9"/>
            <rFont val="Tahoma"/>
          </rPr>
          <t>PwC:</t>
        </r>
        <r>
          <rPr>
            <sz val="9"/>
            <rFont val="Tahoma"/>
          </rPr>
          <t xml:space="preserve">
Responsable del seguimiento, validación de resultados y definición de planes de acción sobre el indicador
</t>
        </r>
      </text>
    </comment>
    <comment ref="F31" authorId="25" xr:uid="{00DC00FA-0094-46C8-A690-00CD009600E0}">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6" xr:uid="{00DC002F-00B7-482A-87E6-00CF00D200AA}">
      <text>
        <r>
          <rPr>
            <b/>
            <sz val="9"/>
            <rFont val="Tahoma"/>
          </rPr>
          <t>PwC:</t>
        </r>
        <r>
          <rPr>
            <sz val="9"/>
            <rFont val="Tahoma"/>
          </rPr>
          <t xml:space="preserve">
Responsable del seguimiento, validación de resultados y definición de planes de acción sobre el indicador
</t>
        </r>
      </text>
    </comment>
    <comment ref="F32" authorId="27" xr:uid="{005B00B0-0028-4ADF-8AFD-0048008D004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8" xr:uid="{008E00ED-0042-4347-83DF-00B400C90042}">
      <text>
        <r>
          <rPr>
            <b/>
            <sz val="9"/>
            <rFont val="Tahoma"/>
          </rPr>
          <t>PwC:</t>
        </r>
        <r>
          <rPr>
            <sz val="9"/>
            <rFont val="Tahoma"/>
          </rPr>
          <t xml:space="preserve">
Responsable del seguimiento, validación de resultados y definición de planes de acción sobre el indicador
</t>
        </r>
      </text>
    </comment>
    <comment ref="F33" authorId="29" xr:uid="{005C0016-0072-4F69-9E0B-0014005A0073}">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30" xr:uid="{00E100A4-00BE-416E-98F1-006B006900A6}">
      <text>
        <r>
          <rPr>
            <b/>
            <sz val="9"/>
            <rFont val="Tahoma"/>
          </rPr>
          <t>PwC:</t>
        </r>
        <r>
          <rPr>
            <sz val="9"/>
            <rFont val="Tahoma"/>
          </rPr>
          <t xml:space="preserve">
Responsable del seguimiento, validación de resultados y definición de planes de acción sobre el indicador
</t>
        </r>
      </text>
    </comment>
    <comment ref="F34" authorId="31" xr:uid="{00EF00D1-003B-4A24-9479-004400F40006}">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2" xr:uid="{0088001C-0095-437C-AD7B-002B004C00A4}">
      <text>
        <r>
          <rPr>
            <b/>
            <sz val="9"/>
            <rFont val="Tahoma"/>
          </rPr>
          <t>PwC:</t>
        </r>
        <r>
          <rPr>
            <sz val="9"/>
            <rFont val="Tahoma"/>
          </rPr>
          <t xml:space="preserve">
Responsable del seguimiento, validación de resultados y definición de planes de acción sobre el indicador
</t>
        </r>
      </text>
    </comment>
    <comment ref="F35" authorId="33" xr:uid="{006400C6-008B-4B0D-AA46-002F009600F2}">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4" xr:uid="{00710057-0070-4C8E-B71E-0067004B0049}">
      <text>
        <r>
          <rPr>
            <b/>
            <sz val="9"/>
            <rFont val="Tahoma"/>
          </rPr>
          <t>PwC:</t>
        </r>
        <r>
          <rPr>
            <sz val="9"/>
            <rFont val="Tahoma"/>
          </rPr>
          <t xml:space="preserve">
Responsable del seguimiento, validación de resultados y definición de planes de acción sobre el indicador
</t>
        </r>
      </text>
    </comment>
    <comment ref="F36" authorId="35" xr:uid="{004E0019-00AB-4C60-B2B5-006A00B80063}">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6" xr:uid="{00D0009B-0038-4202-8ABA-00D5007E00E1}">
      <text>
        <r>
          <rPr>
            <b/>
            <sz val="9"/>
            <rFont val="Tahoma"/>
          </rPr>
          <t>PwC:</t>
        </r>
        <r>
          <rPr>
            <sz val="9"/>
            <rFont val="Tahoma"/>
          </rPr>
          <t xml:space="preserve">
Responsable del seguimiento, validación de resultados y definición de planes de acción sobre el indicador
</t>
        </r>
      </text>
    </comment>
    <comment ref="F37" authorId="37" xr:uid="{007D0030-0025-429A-A849-00C9001300C7}">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8" xr:uid="{0013006D-0016-4B73-AC72-006A003F00FB}">
      <text>
        <r>
          <rPr>
            <b/>
            <sz val="9"/>
            <rFont val="Tahoma"/>
          </rPr>
          <t>PwC:</t>
        </r>
        <r>
          <rPr>
            <sz val="9"/>
            <rFont val="Tahoma"/>
          </rPr>
          <t xml:space="preserve">
Responsable del seguimiento, validación de resultados y definición de planes de acción sobre el indicador
</t>
        </r>
      </text>
    </comment>
    <comment ref="F38" authorId="39" xr:uid="{7A90494D-737F-2B36-E69D-463904A868F9}">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40" xr:uid="{00EE0093-0073-42BF-9FA8-005B00270062}">
      <text>
        <r>
          <rPr>
            <b/>
            <sz val="9"/>
            <rFont val="Tahoma"/>
          </rPr>
          <t>PwC:</t>
        </r>
        <r>
          <rPr>
            <sz val="9"/>
            <rFont val="Tahoma"/>
          </rPr>
          <t xml:space="preserve">
Responsable del seguimiento, validación de resultados y definición de planes de acción sobre el indicador
</t>
        </r>
      </text>
    </comment>
    <comment ref="F39" authorId="41" xr:uid="{8705161F-B47D-EDC2-B9AB-D404FA10772D}">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2" xr:uid="{00500011-00F7-4403-B6F9-001C000F0024}">
      <text>
        <r>
          <rPr>
            <b/>
            <sz val="9"/>
            <rFont val="Tahoma"/>
          </rPr>
          <t>PwC:</t>
        </r>
        <r>
          <rPr>
            <sz val="9"/>
            <rFont val="Tahoma"/>
          </rPr>
          <t xml:space="preserve">
Responsable del seguimiento, validación de resultados y definición de planes de acción sobre el indicador
</t>
        </r>
      </text>
    </comment>
    <comment ref="F40" authorId="43" xr:uid="{85963EEC-F8C6-B615-E9FB-CAEB7507B77D}">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4" xr:uid="{006A002C-008D-4D9C-A44A-0064000F008E}">
      <text>
        <r>
          <rPr>
            <b/>
            <sz val="9"/>
            <rFont val="Tahoma"/>
          </rPr>
          <t>PwC:</t>
        </r>
        <r>
          <rPr>
            <sz val="9"/>
            <rFont val="Tahoma"/>
          </rPr>
          <t xml:space="preserve">
Responsable del seguimiento, validación de resultados y definición de planes de acción sobre el indicador
</t>
        </r>
      </text>
    </comment>
    <comment ref="F41" authorId="45" xr:uid="{C29E2201-8E4F-4B49-B94C-3B568124B2BE}">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6" xr:uid="{00AF0069-005D-4027-88BA-00270081002C}">
      <text>
        <r>
          <rPr>
            <b/>
            <sz val="9"/>
            <rFont val="Tahoma"/>
          </rPr>
          <t>PwC:</t>
        </r>
        <r>
          <rPr>
            <sz val="9"/>
            <rFont val="Tahoma"/>
          </rPr>
          <t xml:space="preserve">
Responsable del seguimiento, validación de resultados y definición de planes de acción sobre el indicador
</t>
        </r>
      </text>
    </comment>
    <comment ref="F42" authorId="47" xr:uid="{EB79932D-1E38-2F2E-E70A-21D58A2C8CA9}">
      <text>
        <r>
          <rPr>
            <b/>
            <sz val="9"/>
            <rFont val="Tahoma"/>
          </rPr>
          <t>PwC:</t>
        </r>
        <r>
          <rPr>
            <sz val="9"/>
            <rFont val="Tahoma"/>
          </rPr>
          <t xml:space="preserve">
Cuando se trate de indicadores estratégicos, estos planes deben estar alineados con los planes de acción de las dependencias de la secretaria.
</t>
        </r>
      </text>
    </comment>
    <comment ref="H42" authorId="48" xr:uid="{00CD008D-00D0-4E81-84A9-009900FD00CC}">
      <text>
        <r>
          <rPr>
            <b/>
            <sz val="9"/>
            <rFont val="Tahoma"/>
          </rPr>
          <t>PwC:</t>
        </r>
        <r>
          <rPr>
            <sz val="9"/>
            <rFont val="Tahoma"/>
          </rPr>
          <t xml:space="preserve">
Responsable del seguimiento, validación de resultados y definición de planes de acción sobre el indicador
</t>
        </r>
      </text>
    </comment>
    <comment ref="F43" authorId="49" xr:uid="{007A005D-00CE-45CF-BB4C-001600DF0053}">
      <text>
        <r>
          <rPr>
            <b/>
            <sz val="9"/>
            <rFont val="Tahoma"/>
          </rPr>
          <t>PwC:</t>
        </r>
        <r>
          <rPr>
            <sz val="9"/>
            <rFont val="Tahoma"/>
          </rPr>
          <t xml:space="preserve">
Cuando se trate de indicadores estratégicos, estos planes deben estar alineados con los planes de acción de las dependencias de la secretaria.
</t>
        </r>
      </text>
    </comment>
    <comment ref="H43" authorId="50" xr:uid="{00B8009D-008E-4DC8-87BA-0030005E007B}">
      <text>
        <r>
          <rPr>
            <b/>
            <sz val="9"/>
            <rFont val="Tahoma"/>
          </rPr>
          <t>PwC:</t>
        </r>
        <r>
          <rPr>
            <sz val="9"/>
            <rFont val="Tahoma"/>
          </rPr>
          <t xml:space="preserve">
Responsable del seguimiento, validación de resultados y definición de planes de acción sobre el indicador
</t>
        </r>
      </text>
    </comment>
    <comment ref="F44" authorId="51" xr:uid="{006800D9-00B6-490A-93ED-00C000070042}">
      <text>
        <r>
          <rPr>
            <b/>
            <sz val="9"/>
            <rFont val="Tahoma"/>
          </rPr>
          <t>PwC:</t>
        </r>
        <r>
          <rPr>
            <sz val="9"/>
            <rFont val="Tahoma"/>
          </rPr>
          <t xml:space="preserve">
Cuando se trate de indicadores estratégicos, estos planes deben estar alineados con los planes de acción de las dependencias de la secretaria.
</t>
        </r>
      </text>
    </comment>
    <comment ref="H44" authorId="52" xr:uid="{009F00DF-0082-4557-A0CE-00A100BB0086}">
      <text>
        <r>
          <rPr>
            <b/>
            <sz val="9"/>
            <rFont val="Tahoma"/>
          </rPr>
          <t>PwC:</t>
        </r>
        <r>
          <rPr>
            <sz val="9"/>
            <rFont val="Tahoma"/>
          </rPr>
          <t xml:space="preserve">
Responsable del seguimiento, validación de resultados y definición de planes de acción sobre el indicador
</t>
        </r>
      </text>
    </comment>
    <comment ref="F8" authorId="53" xr:uid="{00240041-0040-4614-B2BB-0036002F008B}">
      <text>
        <r>
          <rPr>
            <b/>
            <sz val="9"/>
            <rFont val="Tahoma"/>
          </rPr>
          <t>PwC:</t>
        </r>
        <r>
          <rPr>
            <sz val="9"/>
            <rFont val="Tahoma"/>
          </rPr>
          <t xml:space="preserve">
Corresponde al nombre a o la expresión que identifica el indicador
</t>
        </r>
      </text>
    </comment>
    <comment ref="I9" authorId="54" xr:uid="{00F300D6-00D3-4ECC-8E05-00E2006D0079}">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tc={00BD0039-0034-4DAB-8373-008D005200DC}</author>
  </authors>
  <commentList>
    <comment ref="C4" authorId="0" xr:uid="{00BD0039-0034-4DAB-8373-008D005200DC}">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tc={00660049-00EC-4604-8CC0-0026000F0023}</author>
  </authors>
  <commentList>
    <comment ref="S11" authorId="0" xr:uid="{00660049-00EC-4604-8CC0-0026000F0023}">
      <text>
        <r>
          <rPr>
            <b/>
            <sz val="9"/>
            <rFont val="Tahoma"/>
          </rPr>
          <t xml:space="preserve">Windows User:</t>
        </r>
        <r>
          <rPr>
            <sz val="9"/>
            <rFont val="Tahoma"/>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tc={008600A8-009B-4ACC-B91A-001B00A80021}</author>
    <author>tc={00E9003C-0074-491D-A9A2-00E20078008F}</author>
    <author>tc={000F00B0-00BF-42B3-9DEE-007400AB0087}</author>
    <author>tc={00AC00F4-0056-4872-9088-00CD00C2000B}</author>
    <author>tc={002900B9-0028-44DE-A36F-006E0012007C}</author>
    <author>tc={002100F6-00B9-46A1-9C96-00DB00450023}</author>
    <author>tc={00E50066-00A0-4B09-B262-001D00D800AC}</author>
    <author>tc={00F80007-0007-4887-A82E-0040009C00A5}</author>
    <author>tc={0094009D-002F-4932-BAC6-00D600350004}</author>
    <author>tc={0023002D-00EA-4542-9CED-0073009E009F}</author>
    <author>tc={00C70082-001F-4D95-83DA-002F00A200B1}</author>
    <author>tc={00D300AB-0049-462D-83B8-00270064005B}</author>
    <author>tc={004F007B-00F8-40B0-BC23-00FC00D90021}</author>
    <author>tc={00780008-004E-46E6-94AE-005200490069}</author>
    <author>tc={003D002D-0083-453F-895F-005300D10000}</author>
  </authors>
  <commentList>
    <comment ref="B11" authorId="0" xr:uid="{008600A8-009B-4ACC-B91A-001B00A80021}">
      <text>
        <r>
          <rPr>
            <b/>
            <sz val="9"/>
            <rFont val="Tahoma"/>
          </rPr>
          <t>PwC:</t>
        </r>
        <r>
          <rPr>
            <sz val="9"/>
            <rFont val="Tahoma"/>
          </rPr>
          <t xml:space="preserve">
INCLUYE:
Cómo se mide el indicador?
Cómo de expresa el indicador?
Esta puede ser:  porcentaje, razón, etc.
</t>
        </r>
      </text>
    </comment>
    <comment ref="H11" authorId="1" xr:uid="{00E9003C-0074-491D-A9A2-00E20078008F}">
      <text>
        <r>
          <rPr>
            <b/>
            <sz val="9"/>
            <rFont val="Tahoma"/>
          </rPr>
          <t>PwC:</t>
        </r>
        <r>
          <rPr>
            <sz val="9"/>
            <rFont val="Tahoma"/>
          </rPr>
          <t xml:space="preserve">
INCLUYE:
Cuáles son las variables que componen el indicador?
Cuál es el concepto de estas variables? 
</t>
        </r>
      </text>
    </comment>
    <comment ref="B12" authorId="2" xr:uid="{000F00B0-00BF-42B3-9DEE-007400AB0087}">
      <text>
        <r>
          <rPr>
            <b/>
            <sz val="9"/>
            <rFont val="Tahoma"/>
          </rPr>
          <t>PwC:</t>
        </r>
        <r>
          <rPr>
            <sz val="9"/>
            <rFont val="Tahoma"/>
          </rPr>
          <t xml:space="preserve">
INCLUYE:
Fórmula de construcción del indicador
</t>
        </r>
      </text>
    </comment>
    <comment ref="H12" authorId="3" xr:uid="{00AC00F4-0056-4872-9088-00CD00C2000B}">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3" authorId="4" xr:uid="{002900B9-0028-44DE-A36F-006E0012007C}">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3" authorId="5" xr:uid="{002100F6-00B9-46A1-9C96-00DB00450023}">
      <text>
        <r>
          <rPr>
            <b/>
            <sz val="9"/>
            <rFont val="Tahoma"/>
          </rPr>
          <t>PwC:</t>
        </r>
        <r>
          <rPr>
            <sz val="9"/>
            <rFont val="Tahoma"/>
          </rPr>
          <t xml:space="preserve">
INCLUYE:
Cada cuánto tiempo debe ser calculado el indicador?
Con qué frecuencia?.
Esta puede ser:  censal, anual, trimestral, mensual, diaria, etc.
</t>
        </r>
      </text>
    </comment>
    <comment ref="B14" authorId="6" xr:uid="{00E50066-00A0-4B09-B262-001D00D800AC}">
      <text>
        <r>
          <rPr>
            <b/>
            <sz val="9"/>
            <rFont val="Tahoma"/>
          </rPr>
          <t>PwC:</t>
        </r>
        <r>
          <rPr>
            <sz val="9"/>
            <rFont val="Tahoma"/>
          </rPr>
          <t xml:space="preserve">
Responsable de obtener la medición del indicador
</t>
        </r>
      </text>
    </comment>
    <comment ref="H14" authorId="7" xr:uid="{00F80007-0007-4887-A82E-0040009C00A5}">
      <text>
        <r>
          <rPr>
            <b/>
            <sz val="9"/>
            <rFont val="Tahoma"/>
          </rPr>
          <t>PwC:</t>
        </r>
        <r>
          <rPr>
            <sz val="9"/>
            <rFont val="Tahoma"/>
          </rPr>
          <t xml:space="preserve">
Responsable del seguimiento, validación de resultados y definición de planes de acción sobre el indicador
</t>
        </r>
      </text>
    </comment>
    <comment ref="B15" authorId="8" xr:uid="{0094009D-002F-4932-BAC6-00D600350004}">
      <text>
        <r>
          <rPr>
            <b/>
            <sz val="9"/>
            <rFont val="Tahoma"/>
          </rPr>
          <t>PwC:</t>
        </r>
        <r>
          <rPr>
            <sz val="9"/>
            <rFont val="Tahoma"/>
          </rPr>
          <t xml:space="preserve">
Medición, comportamiento o estimación del indicador al inicio de la gestión de gobierno
</t>
        </r>
      </text>
    </comment>
    <comment ref="F15" authorId="9" xr:uid="{0023002D-00EA-4542-9CED-0073009E009F}">
      <text>
        <r>
          <rPr>
            <b/>
            <sz val="9"/>
            <rFont val="Tahoma"/>
          </rPr>
          <t>PwC:</t>
        </r>
        <r>
          <rPr>
            <sz val="9"/>
            <rFont val="Tahoma"/>
          </rPr>
          <t xml:space="preserve">
Objetivo propuesto para el indicador, para indicadores estratégicos debe involucrar meta anual según Plan Indicativo
</t>
        </r>
      </text>
    </comment>
    <comment ref="H15" authorId="10" xr:uid="{00C70082-001F-4D95-83DA-002F00A200B1}">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7" authorId="11" xr:uid="{00D300AB-0049-462D-83B8-00270064005B}">
      <text>
        <r>
          <rPr>
            <b/>
            <sz val="9"/>
            <rFont val="Tahoma"/>
          </rPr>
          <t>PwC:</t>
        </r>
        <r>
          <rPr>
            <sz val="9"/>
            <rFont val="Tahoma"/>
          </rPr>
          <t xml:space="preserve">
Corresponde al nombre a o la expresión que identifica el indicador
</t>
        </r>
      </text>
    </comment>
    <comment ref="I8" authorId="12" xr:uid="{004F007B-00F8-40B0-BC23-00FC00D90021}">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10" authorId="13" xr:uid="{00780008-004E-46E6-94AE-005200490069}">
      <text>
        <r>
          <rPr>
            <b/>
            <sz val="9"/>
            <rFont val="Tahoma"/>
          </rPr>
          <t>PwC:</t>
        </r>
        <r>
          <rPr>
            <sz val="9"/>
            <rFont val="Tahoma"/>
          </rPr>
          <t xml:space="preserve">
INCLUYE:
Qué se espera obtener del indicador?
Cuál es su finalidad?
Qué busca medir? 
Qué uso se espera dar?
</t>
        </r>
      </text>
    </comment>
    <comment ref="H10" authorId="14" xr:uid="{003D002D-0083-453F-895F-005300D10000}">
      <text>
        <r>
          <rPr>
            <b/>
            <sz val="9"/>
            <rFont val="Tahoma"/>
          </rPr>
          <t>PwC:</t>
        </r>
        <r>
          <rPr>
            <sz val="9"/>
            <rFont val="Tahoma"/>
          </rPr>
          <t xml:space="preserve">
INCLUYE:
Por qué es importante su construcción y análisis ?
Por qué el indicador es adecuado para cumplir el objetivo qué se espera de el?
</t>
        </r>
      </text>
    </comment>
  </commentList>
</comments>
</file>

<file path=xl/sharedStrings.xml><?xml version="1.0" encoding="utf-8"?>
<sst xmlns="http://schemas.openxmlformats.org/spreadsheetml/2006/main" count="161" uniqueCount="161">
  <si>
    <t xml:space="preserve">GESTIONAR SOLICITUDES Y CORRESPONDENCIA                                                                                                                                                       HOJA DE VIDA DE INDICADORES POR PROCESO</t>
  </si>
  <si>
    <t>Código</t>
  </si>
  <si>
    <t>E01.001</t>
  </si>
  <si>
    <t>Página</t>
  </si>
  <si>
    <t xml:space="preserve">1 de </t>
  </si>
  <si>
    <t>Versión</t>
  </si>
  <si>
    <t>6.0</t>
  </si>
  <si>
    <t xml:space="preserve">                                                                                                                                                                                                                                                                                                                       ATENCIÓN AL CIUDADANO</t>
  </si>
  <si>
    <t>Vigencia</t>
  </si>
  <si>
    <t>15/01/2024</t>
  </si>
  <si>
    <t xml:space="preserve">DEFINICIÓN DEL INDICADOR</t>
  </si>
  <si>
    <t xml:space="preserve">Código del Indicador </t>
  </si>
  <si>
    <t xml:space="preserve">Nombre del indicador</t>
  </si>
  <si>
    <t xml:space="preserve">VARIACIÓN DE QUEJAS  DE LA SECRETARÍA DE EDUCACION</t>
  </si>
  <si>
    <t xml:space="preserve">Tipo de indicador</t>
  </si>
  <si>
    <t>Proceso</t>
  </si>
  <si>
    <t xml:space="preserve">Tablero Indicadores</t>
  </si>
  <si>
    <t xml:space="preserve">Objetivo del indicador</t>
  </si>
  <si>
    <t xml:space="preserve">Determinar la disminución o incremento en el volumen de las quejas y los reclamos que recibe la Secretaría en comparación con el período anterior por área y en general de la Secretaría, con el fin de generar acciones para el mejoramiento de este indicador</t>
  </si>
  <si>
    <t xml:space="preserve">Pertinencia del Indicador</t>
  </si>
  <si>
    <t xml:space="preserve">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</si>
  <si>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 xml:space="preserve">Unidad de medida</t>
  </si>
  <si>
    <t>PORCENTAJE</t>
  </si>
  <si>
    <t xml:space="preserve">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</si>
  <si>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</si>
  <si>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Fórmula para su Cálculo</t>
  </si>
  <si>
    <t xml:space="preserve">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</si>
  <si>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Aspectos metodológicos</t>
  </si>
  <si>
    <t xml:space="preserve">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</si>
  <si>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 xml:space="preserve">Fuente de los datos</t>
  </si>
  <si>
    <t xml:space="preserve">Sistema de Atención al Ciudadano - SAC </t>
  </si>
  <si>
    <t xml:space="preserve">Periodicidad / Fechas de medición</t>
  </si>
  <si>
    <t>Mensual</t>
  </si>
  <si>
    <t xml:space="preserve">Responsable de generar el indicador</t>
  </si>
  <si>
    <t xml:space="preserve">Profesional Universitario Grado 04  de Servicio de Atención al Ciudadano</t>
  </si>
  <si>
    <t xml:space="preserve">Responsable del seguimiento del indicador</t>
  </si>
  <si>
    <t xml:space="preserve">Línea de base</t>
  </si>
  <si>
    <t>Meta</t>
  </si>
  <si>
    <t xml:space="preserve">Rangos de evaluación</t>
  </si>
  <si>
    <t>Bueno</t>
  </si>
  <si>
    <t>Regular</t>
  </si>
  <si>
    <t>Malo</t>
  </si>
  <si>
    <t xml:space="preserve">&lt;10 quejas</t>
  </si>
  <si>
    <t xml:space="preserve">10 Quejas≤X=15 quejas</t>
  </si>
  <si>
    <t xml:space="preserve"> &gt; 15 quejas</t>
  </si>
  <si>
    <t xml:space="preserve">                                                                                                                                                                                                                                                                                                              -ATENCIÓN AL CIUDADANO-</t>
  </si>
  <si>
    <t xml:space="preserve">GESTIONAR SOLICITUDES Y CORRESPONDENCIA     HOJA DE VIDA DE INDICADORES POR PROCESO</t>
  </si>
  <si>
    <t xml:space="preserve">SEGUIMIENTO AL INDICADOR VARIACIÓN DE QUEJAS Y RECLAMOS DE LA SECRETARÍA</t>
  </si>
  <si>
    <t>Fecha</t>
  </si>
  <si>
    <t>Logro</t>
  </si>
  <si>
    <t xml:space="preserve">% Logro</t>
  </si>
  <si>
    <t xml:space="preserve">Observaciones del Resultado</t>
  </si>
  <si>
    <t xml:space="preserve">Acciones de mejoramiento requeridas</t>
  </si>
  <si>
    <t>Responsable</t>
  </si>
  <si>
    <t xml:space="preserve">Fecha Limite</t>
  </si>
  <si>
    <t xml:space="preserve">Estado Acciones</t>
  </si>
  <si>
    <t xml:space="preserve">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</si>
  <si>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 xml:space="preserve">Remitir las quejas contra servidores públicos a la Oficina de Control Interno Disciplinario y hacer seguimiento a quejas y reclamos desde Atención al Ciudadano y en conjunto con las demás áreas</t>
  </si>
  <si>
    <t xml:space="preserve">Dependencias involucradas</t>
  </si>
  <si>
    <t>Cumplido</t>
  </si>
  <si>
    <t xml:space="preserve">Existe incremento con respecto al mes anterior y se debe en primer lugar a quejas presentadas por novedades y descuentos de nòmina, de igual manera quejas contra docentes y funcionarios de Recursos Humanos</t>
  </si>
  <si>
    <t xml:space="preserve">Se realiza el tramite pertinentes y se hace seguimiento a las quejas presentadas desde Atenciòn al Ciudadano</t>
  </si>
  <si>
    <t xml:space="preserve">Quejas contra docentes, directivos docentes, embargos, descuentos de nòmina.</t>
  </si>
  <si>
    <t>31/04/2014</t>
  </si>
  <si>
    <t xml:space="preserve">Quejas contra docentes, directivos docentes, maltrato a alumnos, novedades de nòmina, pago de horas extras</t>
  </si>
  <si>
    <t xml:space="preserve">Quejas contra rectores, docentes, por traslados, queja contra un funcionario de atencion al ciudadano, tutelas</t>
  </si>
  <si>
    <t xml:space="preserve">Quejas contra rectores, docentes, maltrato contra docentes y alumnos, por traslados de docentes, por inasistencia de docentes, quejas contra contratistas</t>
  </si>
  <si>
    <t xml:space="preserve">Quejas contra rectores, docentes, maltrato contra docentes y alumnos, por traslados de docentes, por inasistencia de docentes, quejas  por maltrato infantil</t>
  </si>
  <si>
    <t xml:space="preserve">Queja contra funcionaria de Recursos Humanos encargada de la planta de personal docente y administrativo ; se toman correctivos por parte del Subsecretario Adminsitrativo y financiero.  Queja por ausencia de docente en la I.E. la Humildad; de igual manera existe queja  por acoso laboral en la oficina financiera de la secretaria, :  se realiza seguimiento a lo presentado  y se reporta ante comité de convivencia laboral para correctivos.    Presentan queja contra la Rectora que no acata el traslado a la I.E. Ecoturistica el Remolino a la I.E. cuatro esquinas.</t>
  </si>
  <si>
    <t xml:space="preserve">Se realiza el tramite pertinente y se hace seguimiento a las quejas presentadas desde Atenciòn al Ciudadano</t>
  </si>
  <si>
    <t xml:space="preserve">La comunidad de padres de familia de la Institución Educativa Tecnico Agropecuario San Gerardo sede número dos, Centro Educativo la Honda código Dane 252687000128, ubicada en el municipio de San Lorenzo, área rural,  solicitan formalmente la anulación de la plaza docente provisional vacante definitiva existente en nuestra institución educativa.   Los padres de familia y estudiantes de la Institución Educativa Juanambú del municipio de la Unión, solicitan se Investigue al Rector Nelson Álvarez y a la coordinadora Alba Jeny Buchelly por las decisiones que toman y que están  afectan a los estudiantes, especialmente en la distribución de carga académica de docentes.  Queja contra el profesor Guillermo Sánchez por falta de entrega de las cuentas y lo relacionado con el empalme financiero de la I. E. A. Río Sanquianga.   Los padres de familia de la sede 11 Franco Villa La Loma de la Institución Educativa Rafael Uribe Uribe del municipio de Buesaco, solicitan el cambio del docente por dificultades de comunicación con los niños y niñas en el sentido de pérdida de capacidad para hablar y escuchar.  Incumplimiento de labores de docentes en instituciones educatifvas, las comunidades presentan quejas y solicitan correctivos.</t>
  </si>
  <si>
    <t xml:space="preserve">Los Padres de familia de los estudiantes de los grados Preescolar, primero y quinto; presentan inconformidad por  la ausencia de la  Profesora Yolanda Alvarez, y solicitan se investigue al Rector de lainstitución Educativa Rodrigo Lara Bonilla del Corregimiento El Vergel. Municipio La Llanada quien concedió permiso.  Los  Directivos del Cabildo Indígena Awá El Porvenir y en representación de las 127 familias Awá censadas durante el año 2025, con un total aproximado de 316 habitantes agrupados en las comunidades ancestrales: Brisas de El Pailón, Kilómetro 106, El Diviso y Chapetón en el Municipio de Barbacoas, haciendo uso de nuestra Ley de Origen, nos dirigimos ante usted para exponer NUESTRA INCONFORMIDAD FRENTE A LAS DECISIONES TOMADAS resultado de la visita de funcionarios de la Secretaria  indicando el tema referente a explique a la comunidad el por qué la Institución Educativa El Diviso esta caracterizada como indígena en el SIMAT, hecho que, algunos de los participantes de la comunidad lo rechazan rotundamente.   Queja  en contra de rector Institución Educativa El Manzano de igual manera existe queja en los aspectos del maltrato que me hace el Coordinador José España Males en la IE Juan Pablo II  de  Nariño.</t>
  </si>
  <si>
    <t xml:space="preserve">Queja por inasistencia del docente James Andrés Tisoy y omisión de la rectora Mabel Montenegro.  Queja Presentación de quejas sobre irregularidades administrativas y actuaciones indebidas del rector de LA INSTITUCIÓN EDUCATIVA AGROAMBIENTAL SANTA ROSA del municipio de Belén Nariño.  queja contra el Rector de la I.E. Jorge Eliecer Gaitán por implementación de jornada única sin cumplirse en toda la jornada, solicitan tomar correctivos.   Yo Carlos Guevara, rector de la Institución Educativa Santa Cruz, presento ante ustedes la novedad de ausencia a sus labores de un docente trasladado a nuestra institución desde el día 25 de marzo del año en curso.  La Comunidad  presenta queja informando  que el docente  de La institución educativa la Humildad RONALD RICARDO CEBALLOS identificado con cedula numero87434213  no se presento a trabajar  el día 24  de abril.  queja presentada por falta de nombramiento dentro de la convocatoria territorial en cumplimiento a orden judicial</t>
  </si>
  <si>
    <t xml:space="preserve">Queja presentada por el Señor Anderson Steven Garcia Enriquez quien informa que el bus que tiene a cargo se encuentra deteriorado y solicita el arreglo.  Queja contra la Rectora de la I.E. Teresiano de Tuquerres por falta de entrega de certificados para retiro de estudiante.  Queja presentada por docente donde indica la  falta de entrega de paz y salvo para hacer el retiro de cesantias.  queja por falta de presentaciónd e docente una vez autorizado el traslado.  La comunidad educativa de la Sede La Plata de la Institución Educativa Nuestra Señora del Rosario del municipio de Colón Nariño y el Rector presentan queja por nombramiento de docentes con problemas de salud lo cual afecta a los estudiantes de la institución educativa.  Rector Favio Muñoz presenta queja por cambio de docente solicitan el reintegro de la docente retirada. </t>
  </si>
  <si>
    <t xml:space="preserve">Queja presentada frente a un posible conflicto de interés en el proceso de verificación de información de rector, la oficina de Inspección y Vigilancia asume el tramite a seguir.  queja por Presentación de irregularidades por parte del rector de la Institución Educativa Agroambiental Santa Rosa del municipio de Belén-Nariño  Solicitan se investigue a  la corporación educativa instituto colombiano de estudios técnicos CE-ICET quien está entregando titulos falsos.  Queja presentada por el Rector de la I.E. de desarrollo rural  donde indica sobre un docente de su institución  presenta una  presunta violencia o acoso sexual y posible agresión a estudiantes, solicita la investigación y la activación de ruta.    Activación de la Ruta de Atención Integral Presunto Caso de maltrato a miembros de la Comunidad Educativa.   queja formal por maltrato por parte del Rector Jaime Jesús López Martínez.  Queja presentada por la Madre de Familia de la I.E. José Antonio Galán indicando que existen cobros por la entrega del PAE. Queja presentada indicando se dé  claridad sobre nombramiento ilegal de coordinador en la institución educativa Ricaurte.</t>
  </si>
  <si>
    <t xml:space="preserve">Reiteración de Solicitud de revisión del servicio de transporte escolar y antecedentes del conductor asignado, presentan queja y no ser contratado por falta de idoneidad, presenta la queja la comunidad de Puerres.  Quejas por ausentismo de docedntes de diferentes instituciones educativas.   la oficina d eInspección y Vigilancia responde que hará la verificación con los funcionarios de Recursos Humanos. </t>
  </si>
  <si>
    <t xml:space="preserve">Queja por el movimientos de docentes de la I.E.A.N   Presentan queja en calidad de acudientes de estudiantes de la institución educativa Instituto Teresiano de Túquerres en contra de docedntes por preseunto acoso sexual a estudiantes, solicitan la intervención de la Secretaría.  Queja presentada para  dar a conocer el descontento que existe con relación a la profesora ADRIANA GUERRERO  quien es profesora en el colegio CARLOS ALBORNOZ en el municipio de Ancuya. esta profesora presenta una actitud grosera hacia los estudiantes, no le gusta recibir a padres de familia, no recibe sugerencias, no asiste a su lugar de trabajo, entre muchas otras situaciones que preocupan a padres de familia y cuidadores.   orientadora escolar de la i.e. Juan Pablo Ii de nariño, presenta queja formal por acoso laboral y obstrucción reiterada al ejerccio de funciones como orientadora escolar.. Preentan queja por falta de modificación en el sistema humano el cambio de institución educativa. </t>
  </si>
  <si>
    <t xml:space="preserve"> Reporta una irregularidad, en la INSTITUCIÓN EDUCATIVA POLICARPA, del municipio de Policarpa y presentan queja en contra del  rector de la institución está exigiendo a los trabajadores de servicios generales que, cuando solicitan un permiso laboral, asuman el costo de pagar un reemplazo para cubrir sus funciones.     Manifestan en términos de aclaratorias la renuncia del docente orientador francisco iguaran barros con identificación 17902560 cargo perteneciente a la institucion educativa agropecuaria el ejido. motivos acoso laboraLpor acoso laboral y obstrucción reiterada al ejerccio de funciones como orientadora escolar.  Un padre de Familia presenta queja en contra de instalaciones educativa concentración escolar santo tomas de Aquino sede 2 Sandoná2 - Nariñodonde indica que al  hacer el rec orrido de  las instalaciones educativa  estan deterioradas y con falta de mantenimeinto, indica  que encontro las paredes con manchas de moho,  falta de pintura, las puertas de los baño de las niña  oxidadas y dañadas.. Queja presentada por la comunidad indicando que  la docente MARYIN LEANY  CABEZAS CASTILLO  docente  de la sede 01  institución  Educativa  la humildad  Municipio de Barbacoas  No se presentó a trabajar.</t>
  </si>
  <si>
    <t xml:space="preserve">Queja presentada por la docendte Elizabeth Martinez  en contra del Rector de la I.E. Villamorenoa donde indica que  como docente orientadora de la INSTITUCION VILLA MORENTO DEL MUNCIIPIO DE BUESACO,, he  solicitado formalmente la entrega de la oficina y las herramientas necesarias para el desarrollo de mis funciones como docente orientadora en esta Institución Educativa.   Queja  presentada por madres de familia en contra del Rector,  por lo que se viene presentando en el colegio del diviso en Barbacoas donde indican que la actitud es grosera.  Queja presentada donde solicitan se investigue al cuerpo docente de la  Institución Educativa Providencia departamento de Nariño.  Carlos Adel Guevara Romo, rector de la Institución Educativa Santa Cruz, realizo el reporte de ausencia laboral en nuestra institución del docente de aula, LIBARDO ENRIQUE PÉREZ YELA, identificado con el número de documento cc. 87.452.179 trasladado bajo resolución 099 del 14 de enero de 2025, quien desde su fecha de traslado, bajo la resolución en mención no ha realizado ningún tipo de comunicación con las directivas de la institución, para informar o dar a conocer el motivo de sus ausencia a sus labores académicas con la institución.</t>
  </si>
  <si>
    <t>Enero</t>
  </si>
  <si>
    <t>Febrero</t>
  </si>
  <si>
    <t>Marzo</t>
  </si>
  <si>
    <t>Abril</t>
  </si>
  <si>
    <t>Mayo</t>
  </si>
  <si>
    <t>Junio</t>
  </si>
  <si>
    <t>Julio</t>
  </si>
  <si>
    <t>Agosto</t>
  </si>
  <si>
    <t>Septiembre</t>
  </si>
  <si>
    <t>Octubre</t>
  </si>
  <si>
    <t>Noviembre</t>
  </si>
  <si>
    <t>Diciembre</t>
  </si>
  <si>
    <t xml:space="preserve">                                                                                                                                                                                                                                                                                                         -ATENCIÓN AL CIUDADANO-</t>
  </si>
  <si>
    <t xml:space="preserve">GESTIONAR SOLICITUDES Y CORRESPONDENCIA                                                                                      HOJA DE VIDA DE INDICADORES POR PROCESO</t>
  </si>
  <si>
    <t>E01.002</t>
  </si>
  <si>
    <t xml:space="preserve">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</si>
  <si>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</si>
  <si>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</si>
  <si>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</si>
  <si>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</si>
  <si>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</si>
  <si>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 xml:space="preserve">ER = (RET/ (TS - PRSV))*100</t>
  </si>
  <si>
    <r>
      <rPr>
        <sz val="10"/>
        <rFont val="Arial"/>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rPr>
      <t xml:space="preserve">Dependencias por estado de finalización, </t>
    </r>
    <r>
      <rPr>
        <sz val="10"/>
        <rFont val="Arial"/>
      </rPr>
      <t xml:space="preserve">donde se genera los datos necesarios para determinar si la respuesta fue entregada en los tiempos estipulados por la Secretaría. Y en el caso de que no haya sistema se utiliza la </t>
    </r>
    <r>
      <rPr>
        <i/>
        <sz val="10"/>
        <rFont val="Arial"/>
      </rPr>
      <t xml:space="preserve">Planilla Atención al Ciudadano.</t>
    </r>
    <r>
      <rPr>
        <sz val="10"/>
        <rFont val="Arial"/>
      </rPr>
      <t xml:space="preserve">
Es de anotar,  que en el numerador no se tienen en cuenta la correspondencia respondida por fuera del tiempo estipulado y las vencidas que aún no se han respondido. </t>
    </r>
  </si>
  <si>
    <t xml:space="preserve">Sistema de Atención al Ciudadano - SAC y/o Planilla Atención al Ciudadano</t>
  </si>
  <si>
    <t xml:space="preserve">Mensual </t>
  </si>
  <si>
    <t xml:space="preserve">Bueno: 80% a 100 % </t>
  </si>
  <si>
    <t xml:space="preserve">Regular: 79% a 60 %</t>
  </si>
  <si>
    <t xml:space="preserve">Malo: Inferior al 59%</t>
  </si>
  <si>
    <t xml:space="preserve">  de </t>
  </si>
  <si>
    <t xml:space="preserve">SEGUIMIENTO AL INDICADOR EFECTIVIDAD EN LA RESPUESTA</t>
  </si>
  <si>
    <t xml:space="preserve">Se observa un buen resultado en este indicador, evidenciando una vez más el compromiso de los funcionarios en responder a tiempo los requerimientos.</t>
  </si>
  <si>
    <t xml:space="preserve">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</si>
  <si>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 xml:space="preserve">Atención al Ciudadano. - Coordinadores dependencias</t>
  </si>
  <si>
    <t xml:space="preserve">Se mantiene en un buen nivel de respuesta, en este mes se incrementaron los requerimientos que ingresaron a la SED</t>
  </si>
  <si>
    <t xml:space="preserve">Se presenta un leve disminucion  con relación al mes anterior, sin embargo se busca sobrepasar el 80% proyectado como linea de base</t>
  </si>
  <si>
    <t xml:space="preserve">A pesar de todos los inconvenientes presentados, se observa cumplimiento general en todos los requerimientos y en la efectiva respuesta dada a cada uno de sus peticiones asignadas.</t>
  </si>
  <si>
    <t xml:space="preserve">Una vez mas la efectividad de respuesta se ve disminuida pero se mantiene en buen nivel de satisfacciòn de acuerdo a la meta propuesta, pese a que en este mes se incrementaron los requerimientos</t>
  </si>
  <si>
    <t xml:space="preserve">Existe una baja de indicador de oportunidad de respuesta frente al mes de diciembre de 2024, debido a la cantidad de requerimientos vencidos especialmente en la oficina de Recursos Humanos</t>
  </si>
  <si>
    <t xml:space="preserve">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</si>
  <si>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 xml:space="preserve">El porcentaje de oportunidad de respuesta está en este rango debido a la cantidad de requerimientos vencidos que para el mes de febrero fue de 531</t>
  </si>
  <si>
    <t xml:space="preserve">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</si>
  <si>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</si>
  <si>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</si>
  <si>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 xml:space="preserve">A pesar del incremento en requerimientos vencidos, el porcentaje de oportunidad de respuesta está por encima del 90%, por consiguiente es satisfactorio</t>
  </si>
  <si>
    <t xml:space="preserve">Se supera el indicador de oportunidad de respuersta con el 97% debido al acompañamiento que se hace con cada dependencia paraq la mejora en la oportunidad de emitir respuesta a los requerimientos asignados</t>
  </si>
  <si>
    <t xml:space="preserve">Se mantiene el porcentaje por encima del 90%, indicando con ello que este indicador de oportundiad de respuesta es favorable</t>
  </si>
  <si>
    <t xml:space="preserve">Se supera por encima del 96% este porcentaje, observando mayor compromiso por el personal que labora en la Secretaria de Educación para la emisión de respuestas a los ciudadanos</t>
  </si>
  <si>
    <t xml:space="preserve">Porcentaje de oportunidad de respuesta favorable, se observa mayor sentido de pertenencia y compromiso en la emisión de respuestas anuestros ciudadanos, evitando con ello la presentación de acciones judiciales.</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</si>
  <si>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</si>
  <si>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</si>
  <si>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</si>
  <si>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</si>
  <si>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</si>
  <si>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</si>
  <si>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</si>
  <si>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</si>
  <si>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</si>
  <si>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</si>
  <si>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</si>
  <si>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</si>
  <si>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</si>
  <si>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</si>
  <si>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</si>
  <si>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</si>
  <si>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 xml:space="preserve">DESARROLLAR Y  MANTENER RELACIONES CON EL CIUDADANO                                                                                      HOJA DE VIDA DE INDICADORES POR PROCESO</t>
  </si>
  <si>
    <t>E02.001</t>
  </si>
  <si>
    <t xml:space="preserve">1 de 2</t>
  </si>
  <si>
    <t xml:space="preserve">CUMPLIMIENTO DE LAS MEDICIONES DE SATISFACCIÓN DEL CLIENTE</t>
  </si>
  <si>
    <t xml:space="preserve">Determinar el cumplimiento en la gestión de las mediciones de satisfacción del cliente programadas</t>
  </si>
  <si>
    <t xml:space="preserve">Con el fin de conocer la  satisfacción de los clientes con respecto a los servicios que presta la Secretaría, se programa, en el plan de acción, el número de encuestas a realizar a los clientes. Por lo tanto, se requiere medir el cumplimiento de la meta fijada.</t>
  </si>
  <si>
    <t xml:space="preserve">CMSC: Cumplimiento en la medición de la satisfacción del cliente
NME: Número de mediciones de satisfacción del cliente efectuadas en el año
NMP: Número de mediciones de satisfacción del cliente programadas en el año</t>
  </si>
  <si>
    <t xml:space="preserve">CMSC = (NME / NMP) * 100</t>
  </si>
  <si>
    <t xml:space="preserve">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</si>
  <si>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 xml:space="preserve">Seguimiento a la ejecución del plan de acción del área encargada de las comunicaciones de la Secretaría</t>
  </si>
  <si>
    <t xml:space="preserve">Anual </t>
  </si>
  <si>
    <t xml:space="preserve">Profesional Universitario de Archivo y Correspondencia</t>
  </si>
  <si>
    <t xml:space="preserve">Profesional Universitario de Servicio de Atención al Ciudadano</t>
  </si>
  <si>
    <t xml:space="preserve">2 de 2</t>
  </si>
  <si>
    <t xml:space="preserve">SEGUIMIENTO AL INDICADOR</t>
  </si>
  <si>
    <t xml:space="preserve">La encuesta de Satisfacción  será aplicaca a partir del  1 de  agosto con corte a 30 de  Diciembre de 2025</t>
  </si>
  <si>
    <t xml:space="preserve">Informe anexo de encuesta con la medición realizada cuando termine el periodo de análisis</t>
  </si>
  <si>
    <t xml:space="preserve">Dependencias SED/ Atención al Ciudadano</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</si>
</sst>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8">
    <numFmt numFmtId="164" formatCode="_ * #,##0.00_ ;_ * \-#,##0.00_ ;_ * &quot;-&quot;??_ ;_ @_ "/>
    <numFmt numFmtId="165" formatCode="_(&quot;$&quot;* #,##0.00_);_(&quot;$&quot;* \(#,##0.00\);_(&quot;$&quot;* &quot;-&quot;??_);_(@_)"/>
    <numFmt numFmtId="166" formatCode="_-* #,##0_-;\-* #,##0_-;_-* &quot;-&quot;_-;_-@_-"/>
    <numFmt numFmtId="167" formatCode="_(&quot;$&quot;* #,##0_);_(&quot;$&quot;* \(#,##0\);_(&quot;$&quot;* &quot;-&quot;_);_(@_)"/>
    <numFmt numFmtId="168" formatCode="_-* #,##0.0000_-;\-* #,##0.0000_-;_-* &quot;-&quot;_-;_-@_-"/>
    <numFmt numFmtId="169" formatCode="#,##0.000"/>
    <numFmt numFmtId="170" formatCode="#,##0.0000"/>
    <numFmt numFmtId="171" formatCode="#,##0.000;[Red]#,##0.000"/>
  </numFmts>
  <fonts count="36">
    <font>
      <sz val="10.000000"/>
      <color theme="1"/>
      <name val="Arial"/>
    </font>
    <font>
      <sz val="11.000000"/>
      <color theme="1"/>
      <name val="Calibri"/>
      <scheme val="minor"/>
    </font>
    <font>
      <u/>
      <sz val="10.000000"/>
      <color theme="10"/>
      <name val="Arial"/>
    </font>
    <font>
      <u/>
      <sz val="11.000000"/>
      <color indexed="20"/>
      <name val="Calibri"/>
      <scheme val="minor"/>
    </font>
    <font>
      <sz val="11.000000"/>
      <color indexed="2"/>
      <name val="Calibri"/>
      <scheme val="minor"/>
    </font>
    <font>
      <b/>
      <sz val="18.000000"/>
      <color theme="3"/>
      <name val="Calibri"/>
      <scheme val="minor"/>
    </font>
    <font>
      <i/>
      <sz val="11.000000"/>
      <color rgb="FF7F7F7F"/>
      <name val="Calibri"/>
      <scheme val="minor"/>
    </font>
    <font>
      <b/>
      <sz val="15.000000"/>
      <color theme="3"/>
      <name val="Calibri"/>
      <scheme val="minor"/>
    </font>
    <font>
      <b/>
      <sz val="13.000000"/>
      <color theme="3"/>
      <name val="Calibri"/>
      <scheme val="minor"/>
    </font>
    <font>
      <b/>
      <sz val="11.000000"/>
      <color theme="3"/>
      <name val="Calibri"/>
      <scheme val="minor"/>
    </font>
    <font>
      <sz val="11.000000"/>
      <color rgb="FF3F3F76"/>
      <name val="Calibri"/>
      <scheme val="minor"/>
    </font>
    <font>
      <b/>
      <sz val="11.000000"/>
      <color rgb="FF3F3F3F"/>
      <name val="Calibri"/>
      <scheme val="minor"/>
    </font>
    <font>
      <b/>
      <sz val="11.000000"/>
      <color rgb="FFFA7D00"/>
      <name val="Calibri"/>
      <scheme val="minor"/>
    </font>
    <font>
      <b/>
      <sz val="11.000000"/>
      <color indexed="65"/>
      <name val="Calibri"/>
      <scheme val="minor"/>
    </font>
    <font>
      <sz val="11.000000"/>
      <color rgb="FFFA7D00"/>
      <name val="Calibri"/>
      <scheme val="minor"/>
    </font>
    <font>
      <b/>
      <sz val="11.000000"/>
      <color theme="1"/>
      <name val="Calibri"/>
      <scheme val="minor"/>
    </font>
    <font>
      <sz val="11.000000"/>
      <color rgb="FF006100"/>
      <name val="Calibri"/>
      <scheme val="minor"/>
    </font>
    <font>
      <sz val="11.000000"/>
      <color rgb="FF9C0006"/>
      <name val="Calibri"/>
      <scheme val="minor"/>
    </font>
    <font>
      <sz val="11.000000"/>
      <color rgb="FF9C6500"/>
      <name val="Calibri"/>
      <scheme val="minor"/>
    </font>
    <font>
      <sz val="11.000000"/>
      <color theme="0"/>
      <name val="Calibri"/>
      <scheme val="minor"/>
    </font>
    <font>
      <sz val="6.000000"/>
      <name val="Times New Roman"/>
    </font>
    <font>
      <sz val="12.000000"/>
      <name val="Arial"/>
    </font>
    <font>
      <sz val="6.000000"/>
      <name val="Arial"/>
    </font>
    <font>
      <b/>
      <sz val="10.000000"/>
      <name val="Arial"/>
    </font>
    <font>
      <b/>
      <sz val="8.000000"/>
      <color theme="1"/>
      <name val="Tahoma"/>
    </font>
    <font>
      <sz val="8.000000"/>
      <name val="Tahoma"/>
    </font>
    <font>
      <sz val="8.000000"/>
      <name val="Arial"/>
    </font>
    <font>
      <sz val="11.000000"/>
      <name val="Arial"/>
    </font>
    <font>
      <sz val="10.000000"/>
      <name val="Arial"/>
    </font>
    <font>
      <b/>
      <sz val="11.000000"/>
      <color theme="1"/>
      <name val="Arial"/>
    </font>
    <font>
      <sz val="8.000000"/>
      <color theme="1"/>
      <name val="Helvetica"/>
    </font>
    <font>
      <sz val="10.000000"/>
      <name val="Tahoma"/>
    </font>
    <font>
      <sz val="11.000000"/>
      <name val="Calibri"/>
    </font>
    <font>
      <b/>
      <sz val="10.000000"/>
      <color theme="1"/>
      <name val="Arial"/>
    </font>
    <font>
      <b/>
      <sz val="8.000000"/>
      <name val="Arial"/>
    </font>
    <font>
      <sz val="10.000000"/>
      <color indexed="2"/>
      <name val="Arial"/>
    </font>
  </fonts>
  <fills count="44">
    <fill>
      <patternFill patternType="none"/>
    </fill>
    <fill>
      <patternFill patternType="gray125"/>
    </fill>
    <fill>
      <patternFill patternType="solid">
        <fgColor indexed="26"/>
      </patternFill>
    </fill>
    <fill>
      <patternFill patternType="solid">
        <fgColor indexed="47"/>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398"/>
      </patternFill>
    </fill>
    <fill>
      <patternFill patternType="solid">
        <fgColor theme="4" tint="0.59999389629810496"/>
      </patternFill>
    </fill>
    <fill>
      <patternFill patternType="solid">
        <fgColor theme="4" tint="0.39997558519241899"/>
      </patternFill>
    </fill>
    <fill>
      <patternFill patternType="solid">
        <fgColor theme="5"/>
      </patternFill>
    </fill>
    <fill>
      <patternFill patternType="solid">
        <fgColor theme="5" tint="0.79998168889431398"/>
      </patternFill>
    </fill>
    <fill>
      <patternFill patternType="solid">
        <fgColor theme="5" tint="0.59999389629810496"/>
      </patternFill>
    </fill>
    <fill>
      <patternFill patternType="solid">
        <fgColor theme="5" tint="0.39997558519241899"/>
      </patternFill>
    </fill>
    <fill>
      <patternFill patternType="solid">
        <fgColor theme="6"/>
      </patternFill>
    </fill>
    <fill>
      <patternFill patternType="solid">
        <fgColor theme="6" tint="0.79998168889431398"/>
      </patternFill>
    </fill>
    <fill>
      <patternFill patternType="solid">
        <fgColor theme="6" tint="0.59999389629810496"/>
      </patternFill>
    </fill>
    <fill>
      <patternFill patternType="solid">
        <fgColor theme="6" tint="0.39997558519241899"/>
      </patternFill>
    </fill>
    <fill>
      <patternFill patternType="solid">
        <fgColor theme="7"/>
      </patternFill>
    </fill>
    <fill>
      <patternFill patternType="solid">
        <fgColor theme="7" tint="0.79998168889431398"/>
      </patternFill>
    </fill>
    <fill>
      <patternFill patternType="solid">
        <fgColor theme="7" tint="0.59999389629810496"/>
      </patternFill>
    </fill>
    <fill>
      <patternFill patternType="solid">
        <fgColor theme="7" tint="0.39997558519241899"/>
      </patternFill>
    </fill>
    <fill>
      <patternFill patternType="solid">
        <fgColor theme="8"/>
      </patternFill>
    </fill>
    <fill>
      <patternFill patternType="solid">
        <fgColor theme="8" tint="0.79998168889431398"/>
      </patternFill>
    </fill>
    <fill>
      <patternFill patternType="solid">
        <fgColor theme="8" tint="0.59999389629810496"/>
      </patternFill>
    </fill>
    <fill>
      <patternFill patternType="solid">
        <fgColor theme="8" tint="0.39997558519241899"/>
      </patternFill>
    </fill>
    <fill>
      <patternFill patternType="solid">
        <fgColor theme="9"/>
      </patternFill>
    </fill>
    <fill>
      <patternFill patternType="solid">
        <fgColor theme="9" tint="0.79998168889431398"/>
      </patternFill>
    </fill>
    <fill>
      <patternFill patternType="solid">
        <fgColor theme="9" tint="0.59999389629810496"/>
      </patternFill>
    </fill>
    <fill>
      <patternFill patternType="solid">
        <fgColor theme="9" tint="0.39997558519241899"/>
      </patternFill>
    </fill>
    <fill>
      <patternFill patternType="solid">
        <fgColor indexed="22"/>
      </patternFill>
    </fill>
    <fill>
      <patternFill patternType="solid">
        <fgColor indexed="27"/>
      </patternFill>
    </fill>
    <fill>
      <patternFill patternType="solid">
        <fgColor indexed="65"/>
      </patternFill>
    </fill>
    <fill>
      <patternFill patternType="solid">
        <fgColor theme="8" tint="-0.249977111117893"/>
      </patternFill>
    </fill>
    <fill>
      <patternFill patternType="solid">
        <fgColor indexed="5"/>
      </patternFill>
    </fill>
    <fill>
      <patternFill patternType="solid">
        <fgColor indexed="2"/>
      </patternFill>
    </fill>
    <fill>
      <patternFill patternType="solid">
        <fgColor indexed="2"/>
        <bgColor indexed="2"/>
      </patternFill>
    </fill>
    <fill>
      <patternFill patternType="solid">
        <fgColor theme="0" tint="0"/>
        <bgColor theme="0" tint="0"/>
      </patternFill>
    </fill>
    <fill>
      <patternFill patternType="solid">
        <fgColor rgb="FF00B050"/>
      </patternFill>
    </fill>
    <fill>
      <patternFill patternType="solid">
        <fgColor theme="3" tint="0.39997558519241899"/>
      </patternFill>
    </fill>
    <fill>
      <patternFill patternType="solid">
        <fgColor theme="3" tint="0.59999389629810496"/>
      </patternFill>
    </fill>
  </fills>
  <borders count="61">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medium">
        <color auto="1"/>
      </left>
      <right style="thin">
        <color auto="1"/>
      </right>
      <top style="medium">
        <color auto="1"/>
      </top>
      <bottom style="thin">
        <color auto="1"/>
      </bottom>
      <diagonal style="none"/>
    </border>
    <border>
      <left style="thin">
        <color auto="1"/>
      </left>
      <right style="none"/>
      <top style="none"/>
      <bottom style="none"/>
      <diagonal style="none"/>
    </border>
    <border>
      <left style="none"/>
      <right style="thin">
        <color auto="1"/>
      </right>
      <top style="none"/>
      <bottom style="none"/>
      <diagonal style="none"/>
    </border>
    <border>
      <left style="thin">
        <color auto="1"/>
      </left>
      <right style="none"/>
      <top style="medium">
        <color auto="1"/>
      </top>
      <bottom style="none"/>
      <diagonal style="none"/>
    </border>
    <border>
      <left style="none"/>
      <right style="none"/>
      <top style="medium">
        <color auto="1"/>
      </top>
      <bottom style="none"/>
      <diagonal style="none"/>
    </border>
    <border>
      <left style="none"/>
      <right style="thin">
        <color auto="1"/>
      </right>
      <top style="medium">
        <color auto="1"/>
      </top>
      <bottom style="none"/>
      <diagonal style="none"/>
    </border>
    <border>
      <left style="thin">
        <color auto="1"/>
      </left>
      <right style="thin">
        <color auto="1"/>
      </right>
      <top style="medium">
        <color auto="1"/>
      </top>
      <bottom style="thin">
        <color auto="1"/>
      </bottom>
      <diagonal style="none"/>
    </border>
    <border>
      <left style="thin">
        <color auto="1"/>
      </left>
      <right style="medium">
        <color auto="1"/>
      </right>
      <top style="medium">
        <color auto="1"/>
      </top>
      <bottom style="thin">
        <color auto="1"/>
      </bottom>
      <diagonal style="none"/>
    </border>
    <border>
      <left style="medium">
        <color auto="1"/>
      </left>
      <right style="thin">
        <color auto="1"/>
      </right>
      <top style="thin">
        <color auto="1"/>
      </top>
      <bottom style="thin">
        <color auto="1"/>
      </bottom>
      <diagonal style="none"/>
    </border>
    <border>
      <left style="thin">
        <color auto="1"/>
      </left>
      <right style="thin">
        <color auto="1"/>
      </right>
      <top style="thin">
        <color auto="1"/>
      </top>
      <bottom style="thin">
        <color auto="1"/>
      </bottom>
      <diagonal style="none"/>
    </border>
    <border>
      <left style="thin">
        <color auto="1"/>
      </left>
      <right style="medium">
        <color auto="1"/>
      </right>
      <top style="thin">
        <color auto="1"/>
      </top>
      <bottom style="thin">
        <color auto="1"/>
      </bottom>
      <diagonal style="none"/>
    </border>
    <border>
      <left style="thin">
        <color auto="1"/>
      </left>
      <right style="thin">
        <color auto="1"/>
      </right>
      <top style="thin">
        <color auto="1"/>
      </top>
      <bottom style="none"/>
      <diagonal style="none"/>
    </border>
    <border>
      <left style="medium">
        <color auto="1"/>
      </left>
      <right style="none"/>
      <top style="none"/>
      <bottom style="thin">
        <color auto="1"/>
      </bottom>
      <diagonal style="none"/>
    </border>
    <border>
      <left style="none"/>
      <right style="none"/>
      <top style="none"/>
      <bottom style="thin">
        <color auto="1"/>
      </bottom>
      <diagonal style="none"/>
    </border>
    <border>
      <left style="none"/>
      <right style="medium">
        <color auto="1"/>
      </right>
      <top style="thin">
        <color auto="1"/>
      </top>
      <bottom style="thin">
        <color auto="1"/>
      </bottom>
      <diagonal style="none"/>
    </border>
    <border>
      <left style="none"/>
      <right style="medium">
        <color auto="1"/>
      </right>
      <top style="none"/>
      <bottom style="none"/>
      <diagonal style="none"/>
    </border>
    <border>
      <left style="medium">
        <color auto="1"/>
      </left>
      <right style="thin">
        <color auto="1"/>
      </right>
      <top style="thin">
        <color auto="1"/>
      </top>
      <bottom style="none"/>
      <diagonal style="none"/>
    </border>
    <border>
      <left style="thin">
        <color auto="1"/>
      </left>
      <right style="none"/>
      <top style="thin">
        <color auto="1"/>
      </top>
      <bottom style="none"/>
      <diagonal style="none"/>
    </border>
    <border>
      <left style="none"/>
      <right style="none"/>
      <top style="thin">
        <color auto="1"/>
      </top>
      <bottom style="none"/>
      <diagonal style="none"/>
    </border>
    <border>
      <left style="none"/>
      <right style="thin">
        <color auto="1"/>
      </right>
      <top style="thin">
        <color auto="1"/>
      </top>
      <bottom style="none"/>
      <diagonal style="none"/>
    </border>
    <border>
      <left style="medium">
        <color auto="1"/>
      </left>
      <right style="thin">
        <color auto="1"/>
      </right>
      <top style="none"/>
      <bottom style="thin">
        <color auto="1"/>
      </bottom>
      <diagonal style="none"/>
    </border>
    <border>
      <left style="thin">
        <color auto="1"/>
      </left>
      <right style="none"/>
      <top style="none"/>
      <bottom style="thin">
        <color auto="1"/>
      </bottom>
      <diagonal style="none"/>
    </border>
    <border>
      <left style="none"/>
      <right style="thin">
        <color auto="1"/>
      </right>
      <top style="none"/>
      <bottom style="thin">
        <color auto="1"/>
      </bottom>
      <diagonal style="none"/>
    </border>
    <border>
      <left style="thin">
        <color auto="1"/>
      </left>
      <right style="thin">
        <color auto="1"/>
      </right>
      <top style="none"/>
      <bottom style="thin">
        <color auto="1"/>
      </bottom>
      <diagonal style="none"/>
    </border>
    <border>
      <left style="thin">
        <color auto="1"/>
      </left>
      <right style="medium">
        <color auto="1"/>
      </right>
      <top style="thin">
        <color auto="1"/>
      </top>
      <bottom style="none"/>
      <diagonal style="none"/>
    </border>
    <border>
      <left style="medium">
        <color auto="1"/>
      </left>
      <right style="none"/>
      <top style="thin">
        <color auto="1"/>
      </top>
      <bottom style="thin">
        <color auto="1"/>
      </bottom>
      <diagonal style="none"/>
    </border>
    <border>
      <left style="none"/>
      <right style="none"/>
      <top style="thin">
        <color auto="1"/>
      </top>
      <bottom style="thin">
        <color auto="1"/>
      </bottom>
      <diagonal style="none"/>
    </border>
    <border>
      <left style="thin">
        <color auto="1"/>
      </left>
      <right style="none"/>
      <top style="thin">
        <color auto="1"/>
      </top>
      <bottom style="thin">
        <color auto="1"/>
      </bottom>
      <diagonal style="none"/>
    </border>
    <border>
      <left style="none"/>
      <right style="thin">
        <color auto="1"/>
      </right>
      <top style="thin">
        <color auto="1"/>
      </top>
      <bottom style="thin">
        <color auto="1"/>
      </bottom>
      <diagonal style="none"/>
    </border>
    <border>
      <left style="medium">
        <color auto="1"/>
      </left>
      <right style="thin">
        <color auto="1"/>
      </right>
      <top style="thin">
        <color auto="1"/>
      </top>
      <bottom style="medium">
        <color auto="1"/>
      </bottom>
      <diagonal style="none"/>
    </border>
    <border>
      <left style="thin">
        <color auto="1"/>
      </left>
      <right style="none"/>
      <top style="thin">
        <color auto="1"/>
      </top>
      <bottom style="medium">
        <color auto="1"/>
      </bottom>
      <diagonal style="none"/>
    </border>
    <border>
      <left style="none"/>
      <right style="none"/>
      <top style="thin">
        <color auto="1"/>
      </top>
      <bottom style="medium">
        <color auto="1"/>
      </bottom>
      <diagonal style="none"/>
    </border>
    <border>
      <left style="none"/>
      <right style="thin">
        <color auto="1"/>
      </right>
      <top style="thin">
        <color auto="1"/>
      </top>
      <bottom style="medium">
        <color auto="1"/>
      </bottom>
      <diagonal style="none"/>
    </border>
    <border>
      <left style="thin">
        <color auto="1"/>
      </left>
      <right style="thin">
        <color auto="1"/>
      </right>
      <top style="thin">
        <color auto="1"/>
      </top>
      <bottom style="medium">
        <color auto="1"/>
      </bottom>
      <diagonal style="none"/>
    </border>
    <border>
      <left style="medium">
        <color auto="1"/>
      </left>
      <right style="none"/>
      <top style="none"/>
      <bottom style="medium">
        <color auto="1"/>
      </bottom>
      <diagonal style="none"/>
    </border>
    <border>
      <left style="none"/>
      <right style="none"/>
      <top style="none"/>
      <bottom style="medium">
        <color auto="1"/>
      </bottom>
      <diagonal style="none"/>
    </border>
    <border>
      <left style="none"/>
      <right style="medium">
        <color auto="1"/>
      </right>
      <top style="none"/>
      <bottom style="medium">
        <color auto="1"/>
      </bottom>
      <diagonal style="none"/>
    </border>
    <border>
      <left style="none"/>
      <right style="medium">
        <color auto="1"/>
      </right>
      <top style="medium">
        <color auto="1"/>
      </top>
      <bottom style="thin">
        <color auto="1"/>
      </bottom>
      <diagonal style="none"/>
    </border>
    <border>
      <left style="medium">
        <color auto="1"/>
      </left>
      <right style="none"/>
      <top style="medium">
        <color auto="1"/>
      </top>
      <bottom style="thin">
        <color auto="1"/>
      </bottom>
      <diagonal style="none"/>
    </border>
    <border>
      <left style="none"/>
      <right style="thin">
        <color auto="1"/>
      </right>
      <top style="medium">
        <color auto="1"/>
      </top>
      <bottom style="thin">
        <color auto="1"/>
      </bottom>
      <diagonal style="none"/>
    </border>
    <border>
      <left style="none"/>
      <right style="none"/>
      <top style="medium">
        <color auto="1"/>
      </top>
      <bottom style="thin">
        <color auto="1"/>
      </bottom>
      <diagonal style="none"/>
    </border>
    <border>
      <left style="medium">
        <color auto="1"/>
      </left>
      <right style="thin">
        <color auto="1"/>
      </right>
      <top style="medium">
        <color auto="1"/>
      </top>
      <bottom style="medium">
        <color auto="1"/>
      </bottom>
      <diagonal style="none"/>
    </border>
    <border>
      <left style="thin">
        <color auto="1"/>
      </left>
      <right style="medium">
        <color auto="1"/>
      </right>
      <top style="none"/>
      <bottom style="thin">
        <color auto="1"/>
      </bottom>
      <diagonal style="none"/>
    </border>
    <border>
      <left style="medium">
        <color auto="1"/>
      </left>
      <right style="none"/>
      <top style="medium">
        <color auto="1"/>
      </top>
      <bottom style="medium">
        <color auto="1"/>
      </bottom>
      <diagonal style="none"/>
    </border>
    <border>
      <left style="none"/>
      <right style="none"/>
      <top style="medium">
        <color auto="1"/>
      </top>
      <bottom style="medium">
        <color auto="1"/>
      </bottom>
      <diagonal style="none"/>
    </border>
    <border>
      <left style="none"/>
      <right style="medium">
        <color auto="1"/>
      </right>
      <top style="medium">
        <color auto="1"/>
      </top>
      <bottom style="medium">
        <color auto="1"/>
      </bottom>
      <diagonal style="none"/>
    </border>
    <border>
      <left style="thin">
        <color auto="1"/>
      </left>
      <right style="medium">
        <color auto="1"/>
      </right>
      <top style="thin">
        <color auto="1"/>
      </top>
      <bottom style="medium">
        <color auto="1"/>
      </bottom>
      <diagonal style="none"/>
    </border>
    <border>
      <left style="medium">
        <color auto="1"/>
      </left>
      <right style="none"/>
      <top style="medium">
        <color auto="1"/>
      </top>
      <bottom style="none"/>
      <diagonal style="none"/>
    </border>
    <border>
      <left style="medium">
        <color auto="1"/>
      </left>
      <right style="none"/>
      <top style="none"/>
      <bottom style="none"/>
      <diagonal style="none"/>
    </border>
    <border>
      <left style="none"/>
      <right style="medium">
        <color auto="1"/>
      </right>
      <top style="thin">
        <color auto="1"/>
      </top>
      <bottom style="none"/>
      <diagonal style="none"/>
    </border>
    <border>
      <left style="none"/>
      <right style="medium">
        <color auto="1"/>
      </right>
      <top style="thin">
        <color auto="1"/>
      </top>
      <bottom style="medium">
        <color auto="1"/>
      </bottom>
      <diagonal style="none"/>
    </border>
    <border>
      <left style="medium">
        <color auto="1"/>
      </left>
      <right style="none"/>
      <top style="thin">
        <color auto="1"/>
      </top>
      <bottom style="none"/>
      <diagonal style="none"/>
    </border>
  </borders>
  <cellStyleXfs count="50">
    <xf fontId="0" fillId="0" borderId="0" numFmtId="0" applyNumberFormat="1" applyFont="1" applyFill="1" applyBorder="1"/>
    <xf fontId="1" fillId="0" borderId="0" numFmtId="164" applyNumberFormat="1" applyFont="0" applyFill="0" applyBorder="0" applyProtection="0">
      <alignment vertical="center"/>
    </xf>
    <xf fontId="1" fillId="0" borderId="0" numFmtId="165" applyNumberFormat="1" applyFont="0" applyFill="0" applyBorder="0" applyProtection="0">
      <alignment vertical="center"/>
    </xf>
    <xf fontId="0" fillId="0" borderId="0" numFmtId="9" applyNumberFormat="1" applyFont="0" applyFill="0" applyBorder="0" applyProtection="0"/>
    <xf fontId="0" fillId="0" borderId="0" numFmtId="166" applyNumberFormat="1" applyFont="0" applyFill="0" applyBorder="0" applyProtection="0"/>
    <xf fontId="1" fillId="0" borderId="0" numFmtId="167" applyNumberFormat="1" applyFont="0" applyFill="0" applyBorder="0" applyProtection="0">
      <alignment vertical="center"/>
    </xf>
    <xf fontId="2" fillId="0" borderId="0" numFmtId="0" applyNumberFormat="0" applyFont="1" applyFill="0" applyBorder="0" applyProtection="0"/>
    <xf fontId="3" fillId="0" borderId="0" numFmtId="0" applyNumberFormat="0" applyFont="1" applyFill="0" applyBorder="0" applyProtection="0">
      <alignment vertical="center"/>
    </xf>
    <xf fontId="1" fillId="2" borderId="1" numFmtId="0" applyNumberFormat="0" applyFont="0" applyFill="1" applyBorder="1" applyProtection="0">
      <alignment vertical="center"/>
    </xf>
    <xf fontId="4" fillId="0" borderId="0" numFmtId="0" applyNumberFormat="0" applyFont="1" applyFill="0" applyBorder="0" applyProtection="0">
      <alignment vertical="center"/>
    </xf>
    <xf fontId="5" fillId="0" borderId="0" numFmtId="0" applyNumberFormat="0" applyFont="1" applyFill="0" applyBorder="0" applyProtection="0">
      <alignment vertical="center"/>
    </xf>
    <xf fontId="6" fillId="0" borderId="0" numFmtId="0" applyNumberFormat="0" applyFont="1" applyFill="0" applyBorder="0" applyProtection="0">
      <alignment vertical="center"/>
    </xf>
    <xf fontId="7" fillId="0" borderId="2" numFmtId="0" applyNumberFormat="0" applyFont="1" applyFill="0" applyBorder="1" applyProtection="0">
      <alignment vertical="center"/>
    </xf>
    <xf fontId="8" fillId="0" borderId="2" numFmtId="0" applyNumberFormat="0" applyFont="1" applyFill="0" applyBorder="1" applyProtection="0">
      <alignment vertical="center"/>
    </xf>
    <xf fontId="9" fillId="0" borderId="3" numFmtId="0" applyNumberFormat="0" applyFont="1" applyFill="0" applyBorder="1" applyProtection="0">
      <alignment vertical="center"/>
    </xf>
    <xf fontId="9" fillId="0" borderId="0" numFmtId="0" applyNumberFormat="0" applyFont="1" applyFill="0" applyBorder="0" applyProtection="0">
      <alignment vertical="center"/>
    </xf>
    <xf fontId="10" fillId="3" borderId="4" numFmtId="0" applyNumberFormat="0" applyFont="1" applyFill="1" applyBorder="1" applyProtection="0">
      <alignment vertical="center"/>
    </xf>
    <xf fontId="11" fillId="4" borderId="5" numFmtId="0" applyNumberFormat="0" applyFont="1" applyFill="1" applyBorder="1" applyProtection="0">
      <alignment vertical="center"/>
    </xf>
    <xf fontId="12" fillId="4" borderId="4" numFmtId="0" applyNumberFormat="0" applyFont="1" applyFill="1" applyBorder="1" applyProtection="0">
      <alignment vertical="center"/>
    </xf>
    <xf fontId="13" fillId="5" borderId="6" numFmtId="0" applyNumberFormat="0" applyFont="1" applyFill="1" applyBorder="1" applyProtection="0">
      <alignment vertical="center"/>
    </xf>
    <xf fontId="14" fillId="0" borderId="7" numFmtId="0" applyNumberFormat="0" applyFont="1" applyFill="0" applyBorder="1" applyProtection="0">
      <alignment vertical="center"/>
    </xf>
    <xf fontId="15" fillId="0" borderId="8" numFmtId="0" applyNumberFormat="0" applyFont="1" applyFill="0" applyBorder="1" applyProtection="0">
      <alignment vertical="center"/>
    </xf>
    <xf fontId="16" fillId="6" borderId="0" numFmtId="0" applyNumberFormat="0" applyFont="1" applyFill="1" applyBorder="0" applyProtection="0">
      <alignment vertical="center"/>
    </xf>
    <xf fontId="17" fillId="7" borderId="0" numFmtId="0" applyNumberFormat="0" applyFont="1" applyFill="1" applyBorder="0" applyProtection="0">
      <alignment vertical="center"/>
    </xf>
    <xf fontId="18" fillId="8" borderId="0" numFmtId="0" applyNumberFormat="0" applyFont="1" applyFill="1" applyBorder="0" applyProtection="0">
      <alignment vertical="center"/>
    </xf>
    <xf fontId="19" fillId="9" borderId="0" numFmtId="0" applyNumberFormat="0" applyFont="1" applyFill="1" applyBorder="0" applyProtection="0">
      <alignment vertical="center"/>
    </xf>
    <xf fontId="1" fillId="10" borderId="0" numFmtId="0" applyNumberFormat="0" applyFont="1" applyFill="1" applyBorder="0" applyProtection="0">
      <alignment vertical="center"/>
    </xf>
    <xf fontId="1" fillId="11" borderId="0" numFmtId="0" applyNumberFormat="0" applyFont="1" applyFill="1" applyBorder="0" applyProtection="0">
      <alignment vertical="center"/>
    </xf>
    <xf fontId="19" fillId="12" borderId="0" numFmtId="0" applyNumberFormat="0" applyFont="1" applyFill="1" applyBorder="0" applyProtection="0">
      <alignment vertical="center"/>
    </xf>
    <xf fontId="19" fillId="13" borderId="0" numFmtId="0" applyNumberFormat="0" applyFont="1" applyFill="1" applyBorder="0" applyProtection="0">
      <alignment vertical="center"/>
    </xf>
    <xf fontId="1" fillId="14" borderId="0" numFmtId="0" applyNumberFormat="0" applyFont="1" applyFill="1" applyBorder="0" applyProtection="0">
      <alignment vertical="center"/>
    </xf>
    <xf fontId="1" fillId="15" borderId="0" numFmtId="0" applyNumberFormat="0" applyFont="1" applyFill="1" applyBorder="0" applyProtection="0">
      <alignment vertical="center"/>
    </xf>
    <xf fontId="19" fillId="16" borderId="0" numFmtId="0" applyNumberFormat="0" applyFont="1" applyFill="1" applyBorder="0" applyProtection="0">
      <alignment vertical="center"/>
    </xf>
    <xf fontId="19" fillId="17" borderId="0" numFmtId="0" applyNumberFormat="0" applyFont="1" applyFill="1" applyBorder="0" applyProtection="0">
      <alignment vertical="center"/>
    </xf>
    <xf fontId="1" fillId="18" borderId="0" numFmtId="0" applyNumberFormat="0" applyFont="1" applyFill="1" applyBorder="0" applyProtection="0">
      <alignment vertical="center"/>
    </xf>
    <xf fontId="1" fillId="19" borderId="0" numFmtId="0" applyNumberFormat="0" applyFont="1" applyFill="1" applyBorder="0" applyProtection="0">
      <alignment vertical="center"/>
    </xf>
    <xf fontId="19" fillId="20" borderId="0" numFmtId="0" applyNumberFormat="0" applyFont="1" applyFill="1" applyBorder="0" applyProtection="0">
      <alignment vertical="center"/>
    </xf>
    <xf fontId="19" fillId="21" borderId="0" numFmtId="0" applyNumberFormat="0" applyFont="1" applyFill="1" applyBorder="0" applyProtection="0">
      <alignment vertical="center"/>
    </xf>
    <xf fontId="1" fillId="22" borderId="0" numFmtId="0" applyNumberFormat="0" applyFont="1" applyFill="1" applyBorder="0" applyProtection="0">
      <alignment vertical="center"/>
    </xf>
    <xf fontId="1" fillId="23" borderId="0" numFmtId="0" applyNumberFormat="0" applyFont="1" applyFill="1" applyBorder="0" applyProtection="0">
      <alignment vertical="center"/>
    </xf>
    <xf fontId="19" fillId="24" borderId="0" numFmtId="0" applyNumberFormat="0" applyFont="1" applyFill="1" applyBorder="0" applyProtection="0">
      <alignment vertical="center"/>
    </xf>
    <xf fontId="19" fillId="25" borderId="0" numFmtId="0" applyNumberFormat="0" applyFont="1" applyFill="1" applyBorder="0" applyProtection="0">
      <alignment vertical="center"/>
    </xf>
    <xf fontId="1" fillId="26" borderId="0" numFmtId="0" applyNumberFormat="0" applyFont="1" applyFill="1" applyBorder="0" applyProtection="0">
      <alignment vertical="center"/>
    </xf>
    <xf fontId="1" fillId="27" borderId="0" numFmtId="0" applyNumberFormat="0" applyFont="1" applyFill="1" applyBorder="0" applyProtection="0">
      <alignment vertical="center"/>
    </xf>
    <xf fontId="19" fillId="28" borderId="0" numFmtId="0" applyNumberFormat="0" applyFont="1" applyFill="1" applyBorder="0" applyProtection="0">
      <alignment vertical="center"/>
    </xf>
    <xf fontId="19" fillId="29" borderId="0" numFmtId="0" applyNumberFormat="0" applyFont="1" applyFill="1" applyBorder="0" applyProtection="0">
      <alignment vertical="center"/>
    </xf>
    <xf fontId="1" fillId="30" borderId="0" numFmtId="0" applyNumberFormat="0" applyFont="1" applyFill="1" applyBorder="0" applyProtection="0">
      <alignment vertical="center"/>
    </xf>
    <xf fontId="1" fillId="31" borderId="0" numFmtId="0" applyNumberFormat="0" applyFont="1" applyFill="1" applyBorder="0" applyProtection="0">
      <alignment vertical="center"/>
    </xf>
    <xf fontId="19" fillId="32" borderId="0" numFmtId="0" applyNumberFormat="0" applyFont="1" applyFill="1" applyBorder="0" applyProtection="0">
      <alignment vertical="center"/>
    </xf>
    <xf fontId="0" fillId="0" borderId="0" numFmtId="0" applyNumberFormat="1" applyFont="1" applyFill="1" applyBorder="1"/>
  </cellStyleXfs>
  <cellXfs count="294">
    <xf fontId="0" fillId="0" borderId="0" numFmtId="0" xfId="0"/>
    <xf fontId="0" fillId="0" borderId="0" numFmtId="0" xfId="0" applyAlignment="1">
      <alignment vertical="center"/>
    </xf>
    <xf fontId="0" fillId="0" borderId="0" numFmtId="9" xfId="0" applyNumberFormat="1" applyAlignment="1">
      <alignment horizontal="center"/>
    </xf>
    <xf fontId="0" fillId="0" borderId="0" numFmtId="0" xfId="0" applyAlignment="1">
      <alignment horizontal="left"/>
    </xf>
    <xf fontId="20" fillId="0" borderId="9" numFmtId="0" xfId="0" applyFont="1" applyBorder="1" applyAlignment="1">
      <alignment horizontal="center" vertical="top" wrapText="1"/>
    </xf>
    <xf fontId="0" fillId="0" borderId="10" numFmtId="0" xfId="0" applyBorder="1" applyAlignment="1">
      <alignment horizontal="center"/>
    </xf>
    <xf fontId="0" fillId="0" borderId="0" numFmtId="0" xfId="0" applyAlignment="1">
      <alignment horizontal="center"/>
    </xf>
    <xf fontId="0" fillId="0" borderId="11" numFmtId="0" xfId="0" applyBorder="1" applyAlignment="1">
      <alignment horizontal="center"/>
    </xf>
    <xf fontId="21" fillId="0" borderId="12" numFmtId="0" xfId="0" applyFont="1" applyBorder="1" applyAlignment="1">
      <alignment horizontal="center" vertical="center" wrapText="1"/>
    </xf>
    <xf fontId="21" fillId="0" borderId="13" numFmtId="0" xfId="0" applyFont="1" applyBorder="1" applyAlignment="1">
      <alignment horizontal="center" vertical="center" wrapText="1"/>
    </xf>
    <xf fontId="21" fillId="0" borderId="14" numFmtId="0" xfId="0" applyFont="1" applyBorder="1" applyAlignment="1">
      <alignment horizontal="center" vertical="center" wrapText="1"/>
    </xf>
    <xf fontId="0" fillId="0" borderId="15" numFmtId="0" xfId="0" applyBorder="1" applyAlignment="1">
      <alignment wrapText="1"/>
    </xf>
    <xf fontId="0" fillId="0" borderId="16" numFmtId="0" xfId="0" applyBorder="1" applyAlignment="1">
      <alignment wrapText="1"/>
    </xf>
    <xf fontId="0" fillId="0" borderId="0" numFmtId="0" xfId="0" applyAlignment="1">
      <alignment horizontal="center" vertical="center" wrapText="1"/>
    </xf>
    <xf fontId="20" fillId="0" borderId="17" numFmtId="0" xfId="0" applyFont="1" applyBorder="1" applyAlignment="1">
      <alignment horizontal="center" vertical="top" wrapText="1"/>
    </xf>
    <xf fontId="21" fillId="0" borderId="10" numFmtId="0" xfId="0" applyFont="1" applyBorder="1" applyAlignment="1">
      <alignment horizontal="center" vertical="center" wrapText="1"/>
    </xf>
    <xf fontId="21" fillId="0" borderId="0" numFmtId="0" xfId="0" applyFont="1" applyAlignment="1">
      <alignment horizontal="center" vertical="center" wrapText="1"/>
    </xf>
    <xf fontId="21" fillId="0" borderId="11" numFmtId="0" xfId="0" applyFont="1" applyBorder="1" applyAlignment="1">
      <alignment horizontal="center" vertical="center" wrapText="1"/>
    </xf>
    <xf fontId="0" fillId="0" borderId="18" numFmtId="0" xfId="0" applyBorder="1" applyAlignment="1">
      <alignment wrapText="1"/>
    </xf>
    <xf fontId="0" fillId="0" borderId="19" numFmtId="0" xfId="0" applyBorder="1" applyAlignment="1">
      <alignment wrapText="1"/>
    </xf>
    <xf fontId="0" fillId="0" borderId="19" numFmtId="49" xfId="0" applyNumberFormat="1" applyBorder="1" applyAlignment="1">
      <alignment wrapText="1"/>
    </xf>
    <xf fontId="22" fillId="0" borderId="10" numFmtId="0" xfId="0" applyFont="1" applyBorder="1" applyAlignment="1">
      <alignment horizontal="center" wrapText="1"/>
    </xf>
    <xf fontId="22" fillId="0" borderId="0" numFmtId="0" xfId="0" applyFont="1" applyAlignment="1">
      <alignment horizontal="center" wrapText="1"/>
    </xf>
    <xf fontId="22" fillId="0" borderId="11" numFmtId="0" xfId="0" applyFont="1" applyBorder="1" applyAlignment="1">
      <alignment horizontal="center" wrapText="1"/>
    </xf>
    <xf fontId="0" fillId="0" borderId="20" numFmtId="0" xfId="0" applyBorder="1" applyAlignment="1">
      <alignment wrapText="1"/>
    </xf>
    <xf fontId="0" fillId="0" borderId="19" numFmtId="58" xfId="0" applyNumberFormat="1" applyBorder="1" applyAlignment="1">
      <alignment horizontal="left" wrapText="1"/>
    </xf>
    <xf fontId="23" fillId="33" borderId="21" numFmtId="0" xfId="0" applyFont="1" applyFill="1" applyBorder="1" applyAlignment="1">
      <alignment horizontal="center" vertical="center"/>
    </xf>
    <xf fontId="23" fillId="33" borderId="22" numFmtId="0" xfId="0" applyFont="1" applyFill="1" applyBorder="1" applyAlignment="1">
      <alignment horizontal="center" vertical="center"/>
    </xf>
    <xf fontId="23" fillId="33" borderId="23" numFmtId="0" xfId="0" applyFont="1" applyFill="1" applyBorder="1" applyAlignment="1">
      <alignment horizontal="center" vertical="center"/>
    </xf>
    <xf fontId="0" fillId="0" borderId="24" numFmtId="0" xfId="0" applyBorder="1"/>
    <xf fontId="23" fillId="34" borderId="25" numFmtId="0" xfId="0" applyFont="1" applyFill="1" applyBorder="1" applyAlignment="1">
      <alignment horizontal="center" vertical="center" wrapText="1"/>
    </xf>
    <xf fontId="23" fillId="0" borderId="26" numFmtId="0" xfId="0" applyFont="1" applyBorder="1" applyAlignment="1">
      <alignment horizontal="center" vertical="center"/>
    </xf>
    <xf fontId="23" fillId="0" borderId="27" numFmtId="0" xfId="0" applyFont="1" applyBorder="1" applyAlignment="1">
      <alignment horizontal="center" vertical="center"/>
    </xf>
    <xf fontId="23" fillId="0" borderId="28" numFmtId="0" xfId="0" applyFont="1" applyBorder="1" applyAlignment="1">
      <alignment horizontal="center" vertical="center"/>
    </xf>
    <xf fontId="23" fillId="34" borderId="20" numFmtId="0" xfId="0" applyFont="1" applyFill="1" applyBorder="1" applyAlignment="1">
      <alignment horizontal="center" vertical="center" wrapText="1"/>
    </xf>
    <xf fontId="23" fillId="0" borderId="26" numFmtId="0" xfId="0" applyFont="1" applyBorder="1" applyAlignment="1">
      <alignment horizontal="center" vertical="center" wrapText="1"/>
    </xf>
    <xf fontId="23" fillId="0" borderId="27" numFmtId="0" xfId="0" applyFont="1" applyBorder="1" applyAlignment="1">
      <alignment horizontal="center" vertical="center" wrapText="1"/>
    </xf>
    <xf fontId="23" fillId="0" borderId="28" numFmtId="0" xfId="0" applyFont="1" applyBorder="1" applyAlignment="1">
      <alignment horizontal="center" vertical="center" wrapText="1"/>
    </xf>
    <xf fontId="23" fillId="34" borderId="18" numFmtId="0" xfId="0" applyFont="1" applyFill="1" applyBorder="1" applyAlignment="1">
      <alignment horizontal="center" vertical="top" wrapText="1"/>
    </xf>
    <xf fontId="23" fillId="0" borderId="19" numFmtId="0" xfId="0" applyFont="1" applyBorder="1" applyAlignment="1">
      <alignment horizontal="center" vertical="top"/>
    </xf>
    <xf fontId="23" fillId="34" borderId="29" numFmtId="0" xfId="0" applyFont="1" applyFill="1" applyBorder="1" applyAlignment="1">
      <alignment horizontal="center" vertical="center" wrapText="1"/>
    </xf>
    <xf fontId="23" fillId="0" borderId="30" numFmtId="0" xfId="0" applyFont="1" applyBorder="1" applyAlignment="1">
      <alignment horizontal="center" vertical="center"/>
    </xf>
    <xf fontId="23" fillId="0" borderId="22" numFmtId="0" xfId="0" applyFont="1" applyBorder="1" applyAlignment="1">
      <alignment horizontal="center" vertical="center"/>
    </xf>
    <xf fontId="23" fillId="0" borderId="31" numFmtId="0" xfId="0" applyFont="1" applyBorder="1" applyAlignment="1">
      <alignment horizontal="center" vertical="center"/>
    </xf>
    <xf fontId="23" fillId="34" borderId="32" numFmtId="0" xfId="0" applyFont="1" applyFill="1" applyBorder="1" applyAlignment="1">
      <alignment horizontal="center" vertical="center" wrapText="1"/>
    </xf>
    <xf fontId="23" fillId="0" borderId="30" numFmtId="0" xfId="0" applyFont="1" applyBorder="1" applyAlignment="1">
      <alignment horizontal="center" vertical="center" wrapText="1"/>
    </xf>
    <xf fontId="23" fillId="0" borderId="22" numFmtId="0" xfId="0" applyFont="1" applyBorder="1" applyAlignment="1">
      <alignment horizontal="center" vertical="center" wrapText="1"/>
    </xf>
    <xf fontId="23" fillId="0" borderId="31" numFmtId="0" xfId="0" applyFont="1" applyBorder="1" applyAlignment="1">
      <alignment horizontal="center" vertical="center" wrapText="1"/>
    </xf>
    <xf fontId="23" fillId="34" borderId="20" numFmtId="0" xfId="0" applyFont="1" applyFill="1" applyBorder="1" applyAlignment="1">
      <alignment horizontal="center" vertical="top" wrapText="1"/>
    </xf>
    <xf fontId="23" fillId="35" borderId="33" numFmtId="0" xfId="0" applyFont="1" applyFill="1" applyBorder="1" applyAlignment="1">
      <alignment horizontal="center"/>
    </xf>
    <xf fontId="23" fillId="33" borderId="34" numFmtId="0" xfId="0" applyFont="1" applyFill="1" applyBorder="1" applyAlignment="1">
      <alignment horizontal="center"/>
    </xf>
    <xf fontId="23" fillId="33" borderId="35" numFmtId="0" xfId="0" applyFont="1" applyFill="1" applyBorder="1" applyAlignment="1">
      <alignment horizontal="center"/>
    </xf>
    <xf fontId="23" fillId="33" borderId="23" numFmtId="0" xfId="0" applyFont="1" applyFill="1" applyBorder="1" applyAlignment="1">
      <alignment horizontal="center"/>
    </xf>
    <xf fontId="23" fillId="34" borderId="17" numFmtId="0" xfId="0" applyFont="1" applyFill="1" applyBorder="1" applyAlignment="1">
      <alignment horizontal="center" vertical="center" wrapText="1"/>
    </xf>
    <xf fontId="0" fillId="0" borderId="36" numFmtId="0" xfId="0" applyBorder="1" applyAlignment="1">
      <alignment horizontal="center" vertical="center" wrapText="1"/>
    </xf>
    <xf fontId="0" fillId="0" borderId="35" numFmtId="0" xfId="0" applyBorder="1" applyAlignment="1">
      <alignment horizontal="center" vertical="center" wrapText="1"/>
    </xf>
    <xf fontId="0" fillId="0" borderId="37" numFmtId="0" xfId="0" applyBorder="1" applyAlignment="1">
      <alignment horizontal="center" vertical="center" wrapText="1"/>
    </xf>
    <xf fontId="23" fillId="34" borderId="18" numFmtId="0" xfId="0" applyFont="1" applyFill="1" applyBorder="1" applyAlignment="1">
      <alignment horizontal="center" vertical="center" wrapText="1"/>
    </xf>
    <xf fontId="0" fillId="0" borderId="23" numFmtId="0" xfId="0" applyBorder="1" applyAlignment="1">
      <alignment horizontal="center" vertical="center" wrapText="1"/>
    </xf>
    <xf fontId="0" fillId="0" borderId="36" numFmtId="0" xfId="0" applyBorder="1" applyAlignment="1">
      <alignment horizontal="center" vertical="top" wrapText="1"/>
    </xf>
    <xf fontId="0" fillId="0" borderId="35" numFmtId="0" xfId="0" applyBorder="1" applyAlignment="1">
      <alignment horizontal="center" vertical="top"/>
    </xf>
    <xf fontId="0" fillId="0" borderId="23" numFmtId="0" xfId="0" applyBorder="1" applyAlignment="1">
      <alignment horizontal="center" vertical="top"/>
    </xf>
    <xf fontId="0" fillId="0" borderId="18" numFmtId="0" xfId="0" applyBorder="1" applyAlignment="1">
      <alignment horizontal="center" vertical="center" wrapText="1"/>
    </xf>
    <xf fontId="23" fillId="34" borderId="38" numFmtId="0" xfId="0" applyFont="1" applyFill="1" applyBorder="1" applyAlignment="1">
      <alignment horizontal="center" vertical="center" wrapText="1"/>
    </xf>
    <xf fontId="0" fillId="0" borderId="39" numFmtId="1" xfId="3" applyNumberFormat="1" applyBorder="1" applyAlignment="1">
      <alignment horizontal="center" vertical="center" wrapText="1"/>
    </xf>
    <xf fontId="0" fillId="0" borderId="40" numFmtId="1" xfId="3" applyNumberFormat="1" applyBorder="1" applyAlignment="1">
      <alignment horizontal="center" vertical="center" wrapText="1"/>
    </xf>
    <xf fontId="0" fillId="0" borderId="41" numFmtId="1" xfId="3" applyNumberFormat="1" applyBorder="1" applyAlignment="1">
      <alignment horizontal="center" vertical="center" wrapText="1"/>
    </xf>
    <xf fontId="23" fillId="34" borderId="42" numFmtId="0" xfId="0" applyFont="1" applyFill="1" applyBorder="1" applyAlignment="1">
      <alignment horizontal="center" vertical="center" wrapText="1"/>
    </xf>
    <xf fontId="0" fillId="0" borderId="42" numFmtId="0" xfId="0" applyBorder="1" applyAlignment="1">
      <alignment horizontal="left" vertical="center" wrapText="1"/>
    </xf>
    <xf fontId="24" fillId="36" borderId="18" numFmtId="0" xfId="0" applyFont="1" applyFill="1" applyBorder="1" applyAlignment="1">
      <alignment horizontal="center" vertical="center" wrapText="1"/>
    </xf>
    <xf fontId="24" fillId="37" borderId="18" numFmtId="0" xfId="0" applyFont="1" applyFill="1" applyBorder="1" applyAlignment="1">
      <alignment horizontal="center" vertical="center" wrapText="1"/>
    </xf>
    <xf fontId="24" fillId="38" borderId="18" numFmtId="0" xfId="0" applyFont="1" applyFill="1" applyBorder="1" applyAlignment="1">
      <alignment horizontal="center" vertical="center" wrapText="1"/>
    </xf>
    <xf fontId="23" fillId="0" borderId="0" numFmtId="0" xfId="0" applyFont="1" applyAlignment="1">
      <alignment horizontal="center" vertical="top"/>
    </xf>
    <xf fontId="23" fillId="34" borderId="43" numFmtId="0" xfId="0" applyFont="1" applyFill="1" applyBorder="1" applyAlignment="1">
      <alignment horizontal="center" vertical="center" wrapText="1"/>
    </xf>
    <xf fontId="0" fillId="0" borderId="44" numFmtId="1" xfId="3" applyNumberFormat="1" applyBorder="1" applyAlignment="1">
      <alignment horizontal="center" vertical="center" wrapText="1"/>
    </xf>
    <xf fontId="0" fillId="0" borderId="44" numFmtId="9" xfId="3" applyNumberFormat="1" applyBorder="1" applyAlignment="1">
      <alignment horizontal="center" vertical="center" wrapText="1"/>
    </xf>
    <xf fontId="23" fillId="34" borderId="44" numFmtId="0" xfId="0" applyFont="1" applyFill="1" applyBorder="1" applyAlignment="1">
      <alignment horizontal="center" vertical="center" wrapText="1"/>
    </xf>
    <xf fontId="0" fillId="0" borderId="44" numFmtId="0" xfId="0" applyBorder="1" applyAlignment="1">
      <alignment horizontal="left" vertical="center" wrapText="1"/>
    </xf>
    <xf fontId="25" fillId="36" borderId="18" numFmtId="0" xfId="49" applyFont="1" applyFill="1" applyBorder="1" applyAlignment="1">
      <alignment horizontal="center" vertical="center" wrapText="1"/>
    </xf>
    <xf fontId="25" fillId="37" borderId="18" numFmtId="0" xfId="49" applyFont="1" applyFill="1" applyBorder="1" applyAlignment="1">
      <alignment horizontal="center" vertical="center" wrapText="1"/>
    </xf>
    <xf fontId="25" fillId="38" borderId="18" numFmtId="0" xfId="49" applyFont="1" applyFill="1" applyBorder="1" applyAlignment="1">
      <alignment horizontal="center" vertical="center" wrapText="1"/>
    </xf>
    <xf fontId="23" fillId="33" borderId="43" numFmtId="0" xfId="0" applyFont="1" applyFill="1" applyBorder="1" applyAlignment="1">
      <alignment horizontal="center"/>
    </xf>
    <xf fontId="23" fillId="33" borderId="44" numFmtId="0" xfId="0" applyFont="1" applyFill="1" applyBorder="1" applyAlignment="1">
      <alignment horizontal="center"/>
    </xf>
    <xf fontId="23" fillId="33" borderId="45" numFmtId="0" xfId="0" applyFont="1" applyFill="1" applyBorder="1" applyAlignment="1">
      <alignment horizontal="center"/>
    </xf>
    <xf fontId="22" fillId="0" borderId="15" numFmtId="0" xfId="0" applyFont="1" applyBorder="1" applyAlignment="1">
      <alignment horizontal="center" vertical="center" wrapText="1"/>
    </xf>
    <xf fontId="21" fillId="0" borderId="15" numFmtId="0" xfId="0" applyFont="1" applyBorder="1" applyAlignment="1">
      <alignment horizontal="center" vertical="center" wrapText="1"/>
    </xf>
    <xf fontId="22" fillId="0" borderId="18" numFmtId="0" xfId="0" applyFont="1" applyBorder="1" applyAlignment="1">
      <alignment horizontal="center" vertical="center" wrapText="1"/>
    </xf>
    <xf fontId="21" fillId="0" borderId="18" numFmtId="0" xfId="0" applyFont="1" applyBorder="1" applyAlignment="1">
      <alignment horizontal="center" vertical="center" wrapText="1"/>
    </xf>
    <xf fontId="23" fillId="33" borderId="25" numFmtId="0" xfId="0" applyFont="1" applyFill="1" applyBorder="1" applyAlignment="1">
      <alignment horizontal="center" vertical="center"/>
    </xf>
    <xf fontId="23" fillId="33" borderId="20" numFmtId="0" xfId="0" applyFont="1" applyFill="1" applyBorder="1" applyAlignment="1">
      <alignment horizontal="center" vertical="center"/>
    </xf>
    <xf fontId="23" fillId="33" borderId="33" numFmtId="0" xfId="0" applyFont="1" applyFill="1" applyBorder="1" applyAlignment="1">
      <alignment horizontal="center" vertical="center"/>
    </xf>
    <xf fontId="23" fillId="34" borderId="9" numFmtId="0" xfId="0" applyFont="1" applyFill="1" applyBorder="1" applyAlignment="1">
      <alignment horizontal="center" vertical="center" wrapText="1"/>
    </xf>
    <xf fontId="23" fillId="34" borderId="15" numFmtId="0" xfId="0" applyFont="1" applyFill="1" applyBorder="1" applyAlignment="1">
      <alignment horizontal="center" vertical="center" wrapText="1"/>
    </xf>
    <xf fontId="23" fillId="34" borderId="15" numFmtId="9" xfId="0" applyNumberFormat="1" applyFont="1" applyFill="1" applyBorder="1" applyAlignment="1">
      <alignment horizontal="center" vertical="center" wrapText="1"/>
    </xf>
    <xf fontId="23" fillId="34" borderId="15" numFmtId="0" xfId="0" applyFont="1" applyFill="1" applyBorder="1" applyAlignment="1">
      <alignment horizontal="left" vertical="center" wrapText="1"/>
    </xf>
    <xf fontId="0" fillId="0" borderId="15" numFmtId="0" xfId="0" applyBorder="1" applyAlignment="1">
      <alignment horizontal="center" vertical="center" wrapText="1"/>
    </xf>
    <xf fontId="23" fillId="34" borderId="16" numFmtId="0" xfId="0" applyFont="1" applyFill="1" applyBorder="1" applyAlignment="1">
      <alignment horizontal="center" vertical="center" wrapText="1"/>
    </xf>
    <xf fontId="0" fillId="0" borderId="46" numFmtId="0" xfId="0" applyBorder="1"/>
    <xf fontId="0" fillId="0" borderId="17" numFmtId="58" xfId="0" applyNumberFormat="1" applyBorder="1" applyAlignment="1">
      <alignment horizontal="center" vertical="center" wrapText="1"/>
    </xf>
    <xf fontId="0" fillId="0" borderId="18" numFmtId="1" xfId="0" applyNumberFormat="1" applyBorder="1" applyAlignment="1">
      <alignment horizontal="center" vertical="center"/>
    </xf>
    <xf fontId="0" fillId="0" borderId="18" numFmtId="1" xfId="0" applyNumberFormat="1" applyBorder="1" applyAlignment="1">
      <alignment horizontal="center" vertical="center" wrapText="1"/>
    </xf>
    <xf fontId="0" fillId="0" borderId="18" numFmtId="9" xfId="0" applyNumberFormat="1" applyBorder="1" applyAlignment="1">
      <alignment horizontal="center" vertical="center"/>
    </xf>
    <xf fontId="0" fillId="0" borderId="18" numFmtId="0" xfId="0" applyBorder="1" applyAlignment="1">
      <alignment horizontal="left" vertical="center" wrapText="1"/>
    </xf>
    <xf fontId="0" fillId="0" borderId="18" numFmtId="58" xfId="0" applyNumberFormat="1" applyBorder="1" applyAlignment="1">
      <alignment horizontal="center" vertical="center" wrapText="1"/>
    </xf>
    <xf fontId="0" fillId="0" borderId="19" numFmtId="0" xfId="0" applyBorder="1" applyAlignment="1">
      <alignment vertical="center"/>
    </xf>
    <xf fontId="0" fillId="0" borderId="23" numFmtId="0" xfId="0" applyBorder="1"/>
    <xf fontId="0" fillId="0" borderId="18" numFmtId="0" xfId="0" applyBorder="1" applyAlignment="1">
      <alignment horizontal="left" vertical="justify" wrapText="1"/>
    </xf>
    <xf fontId="26" fillId="0" borderId="0" numFmtId="0" xfId="0" applyFont="1"/>
    <xf fontId="27" fillId="0" borderId="18" numFmtId="58" xfId="0" applyNumberFormat="1" applyFont="1" applyBorder="1" applyAlignment="1">
      <alignment horizontal="center" vertical="center" wrapText="1"/>
    </xf>
    <xf fontId="27" fillId="0" borderId="18" numFmtId="1" xfId="0" applyNumberFormat="1" applyFont="1" applyBorder="1" applyAlignment="1">
      <alignment horizontal="center" vertical="center"/>
    </xf>
    <xf fontId="27" fillId="37" borderId="18" numFmtId="0" xfId="49" applyFont="1" applyFill="1" applyBorder="1" applyAlignment="1">
      <alignment horizontal="center" vertical="center" wrapText="1"/>
    </xf>
    <xf fontId="27" fillId="0" borderId="18" numFmtId="9" xfId="3" applyNumberFormat="1" applyFont="1" applyBorder="1" applyAlignment="1">
      <alignment horizontal="center" vertical="center"/>
    </xf>
    <xf fontId="27" fillId="0" borderId="0" numFmtId="0" xfId="0" applyFont="1" applyAlignment="1">
      <alignment horizontal="left" vertical="center" wrapText="1"/>
    </xf>
    <xf fontId="27" fillId="0" borderId="18" numFmtId="0" xfId="0" applyFont="1" applyBorder="1" applyAlignment="1">
      <alignment horizontal="left" vertical="center" wrapText="1"/>
    </xf>
    <xf fontId="27" fillId="0" borderId="18" numFmtId="0" xfId="0" applyFont="1" applyBorder="1" applyAlignment="1">
      <alignment horizontal="center" vertical="center" wrapText="1"/>
    </xf>
    <xf fontId="27" fillId="0" borderId="19" numFmtId="58" xfId="0" applyNumberFormat="1" applyFont="1" applyBorder="1" applyAlignment="1">
      <alignment horizontal="center" vertical="center" wrapText="1"/>
    </xf>
    <xf fontId="26" fillId="0" borderId="23" numFmtId="0" xfId="0" applyFont="1" applyBorder="1"/>
    <xf fontId="28" fillId="0" borderId="18" numFmtId="0" xfId="0" applyFont="1" applyBorder="1" applyAlignment="1">
      <alignment horizontal="left" vertical="center" wrapText="1"/>
    </xf>
    <xf fontId="26" fillId="0" borderId="0" numFmtId="9" xfId="3" applyNumberFormat="1" applyFont="1"/>
    <xf fontId="29" fillId="36" borderId="18" numFmtId="0" xfId="0" applyFont="1" applyFill="1" applyBorder="1" applyAlignment="1">
      <alignment horizontal="center" vertical="center" wrapText="1"/>
    </xf>
    <xf fontId="27" fillId="0" borderId="42" numFmtId="9" xfId="3" applyNumberFormat="1" applyFont="1" applyBorder="1" applyAlignment="1">
      <alignment horizontal="center" vertical="center"/>
    </xf>
    <xf fontId="28" fillId="0" borderId="0" numFmtId="0" xfId="0" applyFont="1" applyAlignment="1">
      <alignment horizontal="left" vertical="center" wrapText="1"/>
    </xf>
    <xf fontId="29" fillId="39" borderId="18" numFmtId="0" xfId="0" applyFont="1" applyFill="1" applyBorder="1" applyAlignment="1">
      <alignment horizontal="center" vertical="center" wrapText="1"/>
    </xf>
    <xf fontId="27" fillId="0" borderId="18" numFmtId="0" xfId="0" applyFont="1" applyBorder="1" applyAlignment="1">
      <alignment vertical="center" wrapText="1"/>
    </xf>
    <xf fontId="28" fillId="0" borderId="18" numFmtId="0" xfId="0" applyFont="1" applyBorder="1" applyAlignment="1">
      <alignment vertical="center" wrapText="1"/>
    </xf>
    <xf fontId="26" fillId="0" borderId="37" numFmtId="58" xfId="0" applyNumberFormat="1" applyFont="1" applyBorder="1" applyAlignment="1">
      <alignment horizontal="center" vertical="center" wrapText="1"/>
    </xf>
    <xf fontId="27" fillId="0" borderId="20" numFmtId="1" xfId="0" applyNumberFormat="1" applyFont="1" applyBorder="1" applyAlignment="1">
      <alignment horizontal="center" vertical="center"/>
    </xf>
    <xf fontId="27" fillId="0" borderId="20" numFmtId="9" xfId="3" applyNumberFormat="1" applyFont="1" applyBorder="1" applyAlignment="1">
      <alignment horizontal="center" vertical="center"/>
    </xf>
    <xf fontId="27" fillId="0" borderId="20" numFmtId="0" xfId="0" applyFont="1" applyBorder="1" applyAlignment="1">
      <alignment vertical="center" wrapText="1"/>
    </xf>
    <xf fontId="27" fillId="0" borderId="20" numFmtId="0" xfId="0" applyFont="1" applyBorder="1" applyAlignment="1">
      <alignment horizontal="left" vertical="center" wrapText="1"/>
    </xf>
    <xf fontId="27" fillId="0" borderId="20" numFmtId="0" xfId="0" applyFont="1" applyBorder="1" applyAlignment="1">
      <alignment horizontal="center" vertical="center" wrapText="1"/>
    </xf>
    <xf fontId="27" fillId="0" borderId="33" numFmtId="58" xfId="0" applyNumberFormat="1" applyFont="1" applyBorder="1" applyAlignment="1">
      <alignment horizontal="center" vertical="center" wrapText="1"/>
    </xf>
    <xf fontId="30" fillId="0" borderId="0" numFmtId="0" xfId="0" applyFont="1" applyAlignment="1">
      <alignment vertical="center" wrapText="1"/>
    </xf>
    <xf fontId="27" fillId="0" borderId="18" numFmtId="0" xfId="0" applyFont="1" applyBorder="1" applyAlignment="1">
      <alignment horizontal="justify" vertical="center"/>
    </xf>
    <xf fontId="0" fillId="0" borderId="0" numFmtId="0" xfId="0"/>
    <xf fontId="0" fillId="0" borderId="0" numFmtId="1" xfId="0" applyNumberFormat="1" applyAlignment="1">
      <alignment horizontal="center" vertical="center"/>
    </xf>
    <xf fontId="31" fillId="0" borderId="0" numFmtId="0" xfId="49" applyFont="1" applyAlignment="1">
      <alignment horizontal="center" vertical="center" wrapText="1"/>
    </xf>
    <xf fontId="0" fillId="0" borderId="0" numFmtId="9" xfId="3" applyNumberFormat="1" applyAlignment="1">
      <alignment horizontal="center" vertical="center"/>
    </xf>
    <xf fontId="32" fillId="0" borderId="0" numFmtId="0" xfId="0" applyFont="1" applyAlignment="1">
      <alignment horizontal="left" wrapText="1"/>
    </xf>
    <xf fontId="0" fillId="0" borderId="0" numFmtId="0" xfId="0" applyAlignment="1">
      <alignment horizontal="left" vertical="center" wrapText="1"/>
    </xf>
    <xf fontId="0" fillId="0" borderId="0" numFmtId="58" xfId="0" applyNumberFormat="1" applyAlignment="1">
      <alignment horizontal="center" vertical="center" wrapText="1"/>
    </xf>
    <xf fontId="0" fillId="0" borderId="0" numFmtId="0" xfId="0" applyAlignment="1">
      <alignment horizontal="justify"/>
    </xf>
    <xf fontId="0" fillId="0" borderId="0" numFmtId="1" xfId="0" applyNumberFormat="1" applyAlignment="1">
      <alignment horizontal="center" vertical="center" wrapText="1"/>
    </xf>
    <xf fontId="0" fillId="0" borderId="0" numFmtId="9" xfId="0" applyNumberFormat="1" applyAlignment="1">
      <alignment horizontal="center" vertical="center"/>
    </xf>
    <xf fontId="0" fillId="0" borderId="0" numFmtId="0" xfId="0" applyAlignment="1">
      <alignment horizontal="left" vertical="justify" wrapText="1"/>
    </xf>
    <xf fontId="0" fillId="0" borderId="0" numFmtId="58" xfId="0" applyNumberFormat="1" applyAlignment="1">
      <alignment vertical="center"/>
    </xf>
    <xf fontId="33" fillId="36" borderId="47" numFmtId="0" xfId="0" applyFont="1" applyFill="1" applyBorder="1" applyAlignment="1">
      <alignment horizontal="center" vertical="center" wrapText="1"/>
    </xf>
    <xf fontId="33" fillId="36" borderId="48" numFmtId="0" xfId="0" applyFont="1" applyFill="1" applyBorder="1" applyAlignment="1">
      <alignment horizontal="center" vertical="center" wrapText="1"/>
    </xf>
    <xf fontId="33" fillId="37" borderId="15" numFmtId="0" xfId="0" applyFont="1" applyFill="1" applyBorder="1" applyAlignment="1">
      <alignment horizontal="center" vertical="center" wrapText="1"/>
    </xf>
    <xf fontId="33" fillId="38" borderId="16" numFmtId="0" xfId="0" applyFont="1" applyFill="1" applyBorder="1" applyAlignment="1">
      <alignment horizontal="center" vertical="center" wrapText="1"/>
    </xf>
    <xf fontId="0" fillId="36" borderId="17" numFmtId="0" xfId="49" applyFill="1" applyBorder="1" applyAlignment="1">
      <alignment horizontal="center" vertical="center" wrapText="1"/>
    </xf>
    <xf fontId="0" fillId="36" borderId="18" numFmtId="0" xfId="49" applyFill="1" applyBorder="1" applyAlignment="1">
      <alignment horizontal="center" vertical="center" wrapText="1"/>
    </xf>
    <xf fontId="0" fillId="37" borderId="18" numFmtId="0" xfId="49" applyFill="1" applyBorder="1" applyAlignment="1">
      <alignment horizontal="center" vertical="center" wrapText="1"/>
    </xf>
    <xf fontId="0" fillId="38" borderId="19" numFmtId="0" xfId="49" applyFill="1" applyBorder="1" applyAlignment="1">
      <alignment horizontal="center" vertical="center" wrapText="1"/>
    </xf>
    <xf fontId="0" fillId="34" borderId="18" numFmtId="0" xfId="0" applyFill="1" applyBorder="1" applyAlignment="1">
      <alignment horizontal="center" vertical="center" wrapText="1"/>
    </xf>
    <xf fontId="0" fillId="0" borderId="18" numFmtId="9" xfId="3" applyNumberFormat="1" applyBorder="1" applyAlignment="1">
      <alignment horizontal="center" vertical="center"/>
    </xf>
    <xf fontId="0" fillId="39" borderId="17" numFmtId="0" xfId="49" applyFill="1" applyBorder="1" applyAlignment="1">
      <alignment horizontal="center" vertical="center" wrapText="1"/>
    </xf>
    <xf fontId="0" fillId="40" borderId="17" numFmtId="0" xfId="49" applyFill="1" applyBorder="1" applyAlignment="1">
      <alignment horizontal="center" vertical="center" wrapText="1"/>
    </xf>
    <xf fontId="0" fillId="40" borderId="18" numFmtId="9" xfId="3" applyNumberFormat="1" applyFill="1" applyBorder="1" applyAlignment="1">
      <alignment horizontal="center" vertical="center"/>
    </xf>
    <xf fontId="0" fillId="0" borderId="0" numFmtId="9" xfId="3" applyNumberFormat="1" applyAlignment="1">
      <alignment vertical="center"/>
    </xf>
    <xf fontId="0" fillId="0" borderId="0" numFmtId="9" xfId="3" applyNumberFormat="1"/>
    <xf fontId="0" fillId="0" borderId="0" numFmtId="10" xfId="0" applyNumberFormat="1"/>
    <xf fontId="0" fillId="0" borderId="0" numFmtId="168" xfId="4" applyNumberFormat="1"/>
    <xf fontId="0" fillId="0" borderId="0" numFmtId="0" xfId="0" applyAlignment="1">
      <alignment horizontal="center" vertical="center"/>
    </xf>
    <xf fontId="0" fillId="0" borderId="16" numFmtId="0" xfId="0" applyBorder="1" applyAlignment="1">
      <alignment horizontal="center" wrapText="1"/>
    </xf>
    <xf fontId="0" fillId="0" borderId="19" numFmtId="0" xfId="0" applyBorder="1" applyAlignment="1">
      <alignment horizontal="center" wrapText="1"/>
    </xf>
    <xf fontId="0" fillId="0" borderId="19" numFmtId="49" xfId="0" applyNumberFormat="1" applyBorder="1" applyAlignment="1">
      <alignment horizontal="center" wrapText="1"/>
    </xf>
    <xf fontId="0" fillId="0" borderId="19" numFmtId="58" xfId="0" applyNumberFormat="1" applyBorder="1" applyAlignment="1">
      <alignment horizontal="center" wrapText="1"/>
    </xf>
    <xf fontId="23" fillId="33" borderId="34" numFmtId="0" xfId="0" applyFont="1" applyFill="1" applyBorder="1" applyAlignment="1">
      <alignment horizontal="center" vertical="center"/>
    </xf>
    <xf fontId="23" fillId="33" borderId="35" numFmtId="0" xfId="0" applyFont="1" applyFill="1" applyBorder="1" applyAlignment="1">
      <alignment horizontal="center" vertical="center"/>
    </xf>
    <xf fontId="0" fillId="0" borderId="35" numFmtId="0" xfId="0" applyBorder="1" applyAlignment="1">
      <alignment horizontal="center" vertical="top" wrapText="1"/>
    </xf>
    <xf fontId="0" fillId="0" borderId="23" numFmtId="0" xfId="0" applyBorder="1" applyAlignment="1">
      <alignment horizontal="center" vertical="top" wrapText="1"/>
    </xf>
    <xf fontId="0" fillId="0" borderId="0" numFmtId="2" xfId="0" applyNumberFormat="1"/>
    <xf fontId="0" fillId="0" borderId="10" numFmtId="0" xfId="0" applyBorder="1"/>
    <xf fontId="0" fillId="0" borderId="39" numFmtId="9" xfId="0" applyNumberFormat="1" applyBorder="1" applyAlignment="1">
      <alignment horizontal="center" vertical="center"/>
    </xf>
    <xf fontId="0" fillId="0" borderId="40" numFmtId="0" xfId="0" applyBorder="1" applyAlignment="1">
      <alignment horizontal="center" vertical="center"/>
    </xf>
    <xf fontId="0" fillId="0" borderId="41" numFmtId="0" xfId="0" applyBorder="1" applyAlignment="1">
      <alignment horizontal="center" vertical="center"/>
    </xf>
    <xf fontId="0" fillId="0" borderId="42" numFmtId="2" xfId="0" applyNumberFormat="1" applyBorder="1" applyAlignment="1">
      <alignment horizontal="center" vertical="center" wrapText="1"/>
    </xf>
    <xf fontId="0" fillId="41" borderId="18" numFmtId="0" xfId="0" applyFill="1" applyBorder="1" applyAlignment="1">
      <alignment horizontal="center" vertical="center" wrapText="1"/>
    </xf>
    <xf fontId="0" fillId="37" borderId="18" numFmtId="0" xfId="0" applyFill="1" applyBorder="1" applyAlignment="1">
      <alignment horizontal="center" vertical="center" wrapText="1"/>
    </xf>
    <xf fontId="0" fillId="38" borderId="18" numFmtId="0" xfId="0" applyFill="1" applyBorder="1" applyAlignment="1">
      <alignment horizontal="center" vertical="center" wrapText="1"/>
    </xf>
    <xf fontId="0" fillId="0" borderId="44" numFmtId="9" xfId="0" applyNumberFormat="1" applyBorder="1" applyAlignment="1">
      <alignment horizontal="center" vertical="center"/>
    </xf>
    <xf fontId="0" fillId="0" borderId="44" numFmtId="0" xfId="0" applyBorder="1" applyAlignment="1">
      <alignment horizontal="center" vertical="center"/>
    </xf>
    <xf fontId="0" fillId="0" borderId="44" numFmtId="2" xfId="0" applyNumberFormat="1" applyBorder="1" applyAlignment="1">
      <alignment horizontal="center" vertical="center" wrapText="1"/>
    </xf>
    <xf fontId="0" fillId="41" borderId="0" numFmtId="0" xfId="0" applyFill="1" applyAlignment="1">
      <alignment horizontal="center" vertical="center" wrapText="1"/>
    </xf>
    <xf fontId="0" fillId="37" borderId="0" numFmtId="0" xfId="0" applyFill="1" applyAlignment="1">
      <alignment horizontal="center" vertical="center" wrapText="1"/>
    </xf>
    <xf fontId="0" fillId="38" borderId="0" numFmtId="0" xfId="0" applyFill="1" applyAlignment="1">
      <alignment horizontal="center" vertical="center" wrapText="1"/>
    </xf>
    <xf fontId="23" fillId="33" borderId="47" numFmtId="0" xfId="0" applyFont="1" applyFill="1" applyBorder="1" applyAlignment="1">
      <alignment horizontal="center" vertical="center"/>
    </xf>
    <xf fontId="23" fillId="33" borderId="49" numFmtId="0" xfId="0" applyFont="1" applyFill="1" applyBorder="1" applyAlignment="1">
      <alignment horizontal="center" vertical="center"/>
    </xf>
    <xf fontId="23" fillId="33" borderId="46" numFmtId="0" xfId="0" applyFont="1" applyFill="1" applyBorder="1" applyAlignment="1">
      <alignment horizontal="center" vertical="center"/>
    </xf>
    <xf fontId="23" fillId="34" borderId="31" numFmtId="0" xfId="0" applyFont="1" applyFill="1" applyBorder="1" applyAlignment="1">
      <alignment horizontal="center" vertical="center" wrapText="1"/>
    </xf>
    <xf fontId="0" fillId="0" borderId="32" numFmtId="0" xfId="0" applyBorder="1" applyAlignment="1">
      <alignment horizontal="center" vertical="center" wrapText="1"/>
    </xf>
    <xf fontId="23" fillId="34" borderId="19" numFmtId="0" xfId="0" applyFont="1" applyFill="1" applyBorder="1" applyAlignment="1">
      <alignment horizontal="center" vertical="center" wrapText="1"/>
    </xf>
    <xf fontId="0" fillId="0" borderId="18" numFmtId="2" xfId="3" applyNumberFormat="1" applyBorder="1" applyAlignment="1">
      <alignment horizontal="center" vertical="center"/>
    </xf>
    <xf fontId="0" fillId="0" borderId="18" numFmtId="2" xfId="0" applyNumberFormat="1" applyBorder="1" applyAlignment="1">
      <alignment horizontal="center" vertical="center"/>
    </xf>
    <xf fontId="0" fillId="0" borderId="18" numFmtId="10" xfId="0" applyNumberFormat="1" applyBorder="1" applyAlignment="1">
      <alignment horizontal="center" vertical="center"/>
    </xf>
    <xf fontId="0" fillId="0" borderId="18" numFmtId="2" xfId="0" applyNumberFormat="1" applyBorder="1" applyAlignment="1">
      <alignment horizontal="left" vertical="center" wrapText="1"/>
    </xf>
    <xf fontId="0" fillId="0" borderId="19" numFmtId="0" xfId="0" applyBorder="1" applyAlignment="1">
      <alignment horizontal="center" vertical="center"/>
    </xf>
    <xf fontId="0" fillId="0" borderId="18" numFmtId="1" xfId="3" applyNumberFormat="1" applyBorder="1" applyAlignment="1">
      <alignment horizontal="center" vertical="center"/>
    </xf>
    <xf fontId="0" fillId="0" borderId="18" numFmtId="169" xfId="3" applyNumberFormat="1" applyBorder="1" applyAlignment="1">
      <alignment horizontal="center" vertical="center"/>
    </xf>
    <xf fontId="0" fillId="41" borderId="18" numFmtId="10" xfId="0" applyNumberFormat="1" applyFill="1" applyBorder="1" applyAlignment="1">
      <alignment horizontal="center" vertical="center"/>
    </xf>
    <xf fontId="21" fillId="0" borderId="18" numFmtId="0" xfId="0" applyFont="1" applyBorder="1" applyAlignment="1">
      <alignment horizontal="left" vertical="center" wrapText="1"/>
    </xf>
    <xf fontId="21" fillId="0" borderId="18" numFmtId="2" xfId="0" applyNumberFormat="1" applyFont="1" applyBorder="1" applyAlignment="1">
      <alignment horizontal="left" vertical="center" wrapText="1"/>
    </xf>
    <xf fontId="21" fillId="0" borderId="36" numFmtId="0" xfId="0" applyFont="1" applyBorder="1" applyAlignment="1">
      <alignment horizontal="center" vertical="center" wrapText="1"/>
    </xf>
    <xf fontId="21" fillId="0" borderId="19" numFmtId="0" xfId="0" applyFont="1" applyBorder="1" applyAlignment="1">
      <alignment horizontal="center" vertical="center"/>
    </xf>
    <xf fontId="21" fillId="0" borderId="36" numFmtId="2" xfId="0" applyNumberFormat="1" applyFont="1" applyBorder="1" applyAlignment="1">
      <alignment horizontal="left" vertical="center" wrapText="1"/>
    </xf>
    <xf fontId="21" fillId="0" borderId="37" numFmtId="2" xfId="0" applyNumberFormat="1" applyFont="1" applyBorder="1" applyAlignment="1">
      <alignment horizontal="left" vertical="center" wrapText="1"/>
    </xf>
    <xf fontId="0" fillId="0" borderId="0" numFmtId="9" xfId="0" applyNumberFormat="1"/>
    <xf fontId="0" fillId="0" borderId="18" numFmtId="170" xfId="3" applyNumberFormat="1" applyBorder="1" applyAlignment="1">
      <alignment horizontal="center" vertical="center"/>
    </xf>
    <xf fontId="21" fillId="0" borderId="0" numFmtId="0" xfId="0" applyFont="1" applyAlignment="1">
      <alignment horizontal="left" vertical="center" wrapText="1"/>
    </xf>
    <xf fontId="23" fillId="0" borderId="0" numFmtId="0" xfId="0" applyFont="1" applyAlignment="1">
      <alignment horizontal="center"/>
    </xf>
    <xf fontId="23" fillId="0" borderId="0" numFmtId="0" xfId="0" applyFont="1" applyAlignment="1">
      <alignment horizontal="center" wrapText="1"/>
    </xf>
    <xf fontId="23" fillId="0" borderId="0" numFmtId="0" xfId="0" applyFont="1"/>
    <xf fontId="0" fillId="0" borderId="0" numFmtId="17" xfId="0" applyNumberFormat="1" applyAlignment="1">
      <alignment horizontal="center"/>
    </xf>
    <xf fontId="23" fillId="34" borderId="50" numFmtId="0" xfId="0" applyFont="1" applyFill="1" applyBorder="1" applyAlignment="1">
      <alignment horizontal="center" vertical="center" wrapText="1"/>
    </xf>
    <xf fontId="0" fillId="41" borderId="15" numFmtId="0" xfId="0" applyFill="1" applyBorder="1" applyAlignment="1">
      <alignment horizontal="center" vertical="center" wrapText="1"/>
    </xf>
    <xf fontId="0" fillId="37" borderId="15" numFmtId="0" xfId="0" applyFill="1" applyBorder="1" applyAlignment="1">
      <alignment horizontal="center" vertical="center" wrapText="1"/>
    </xf>
    <xf fontId="0" fillId="38" borderId="16" numFmtId="0" xfId="0" applyFill="1" applyBorder="1" applyAlignment="1">
      <alignment horizontal="center" vertical="center" wrapText="1"/>
    </xf>
    <xf fontId="23" fillId="34" borderId="51" numFmtId="0" xfId="0" applyFont="1" applyFill="1" applyBorder="1" applyAlignment="1">
      <alignment horizontal="center" vertical="center" wrapText="1"/>
    </xf>
    <xf fontId="0" fillId="41" borderId="19" numFmtId="10" xfId="0" applyNumberFormat="1" applyFill="1" applyBorder="1" applyAlignment="1">
      <alignment horizontal="center" vertical="center"/>
    </xf>
    <xf fontId="0" fillId="0" borderId="0" numFmtId="171" xfId="0" applyNumberFormat="1"/>
    <xf fontId="0" fillId="40" borderId="18" numFmtId="170" xfId="3" applyNumberFormat="1" applyFill="1" applyBorder="1" applyAlignment="1">
      <alignment horizontal="center" vertical="center"/>
    </xf>
    <xf fontId="0" fillId="40" borderId="19" numFmtId="10" xfId="0" applyNumberFormat="1" applyFill="1" applyBorder="1" applyAlignment="1">
      <alignment horizontal="center" vertical="center"/>
    </xf>
    <xf fontId="0" fillId="0" borderId="38" numFmtId="58" xfId="0" applyNumberFormat="1" applyBorder="1" applyAlignment="1">
      <alignment horizontal="center" vertical="center" wrapText="1"/>
    </xf>
    <xf fontId="0" fillId="0" borderId="42" numFmtId="1" xfId="3" applyNumberFormat="1" applyBorder="1" applyAlignment="1">
      <alignment horizontal="center" vertical="center"/>
    </xf>
    <xf fontId="0" fillId="40" borderId="42" numFmtId="170" xfId="3" applyNumberFormat="1" applyFill="1" applyBorder="1" applyAlignment="1">
      <alignment horizontal="center" vertical="center"/>
    </xf>
    <xf fontId="0" fillId="0" borderId="0" numFmtId="170" xfId="0" applyNumberFormat="1"/>
    <xf fontId="0" fillId="0" borderId="0" numFmtId="169" xfId="3" applyNumberFormat="1" applyAlignment="1">
      <alignment horizontal="center" vertical="center"/>
    </xf>
    <xf fontId="0" fillId="0" borderId="0" numFmtId="170" xfId="3" applyNumberFormat="1" applyAlignment="1">
      <alignment horizontal="center" vertical="center"/>
    </xf>
    <xf fontId="0" fillId="0" borderId="0" numFmtId="0" xfId="0" applyAlignment="1">
      <alignment horizontal="left" wrapText="1"/>
    </xf>
    <xf fontId="23" fillId="42" borderId="52" numFmtId="0" xfId="0" applyFont="1" applyFill="1" applyBorder="1" applyAlignment="1">
      <alignment horizontal="center" vertical="center"/>
    </xf>
    <xf fontId="23" fillId="42" borderId="53" numFmtId="0" xfId="0" applyFont="1" applyFill="1" applyBorder="1" applyAlignment="1">
      <alignment horizontal="center" vertical="center"/>
    </xf>
    <xf fontId="23" fillId="42" borderId="54" numFmtId="0" xfId="0" applyFont="1" applyFill="1" applyBorder="1" applyAlignment="1">
      <alignment horizontal="center" vertical="center"/>
    </xf>
    <xf fontId="0" fillId="0" borderId="0" numFmtId="0" xfId="0" applyProtection="1">
      <protection locked="0"/>
    </xf>
    <xf fontId="23" fillId="42" borderId="9" numFmtId="0" xfId="0" applyFont="1" applyFill="1" applyBorder="1" applyAlignment="1">
      <alignment horizontal="center" vertical="center"/>
    </xf>
    <xf fontId="23" fillId="42" borderId="15" numFmtId="0" xfId="0" applyFont="1" applyFill="1" applyBorder="1" applyAlignment="1">
      <alignment horizontal="center" vertical="center"/>
    </xf>
    <xf fontId="23" fillId="42" borderId="16" numFmtId="0" xfId="0" applyFont="1" applyFill="1" applyBorder="1" applyAlignment="1">
      <alignment horizontal="center" vertical="center"/>
    </xf>
    <xf fontId="34" fillId="43" borderId="17" numFmtId="0" xfId="0" applyFont="1" applyFill="1" applyBorder="1" applyAlignment="1">
      <alignment horizontal="center"/>
    </xf>
    <xf fontId="34" fillId="43" borderId="18" numFmtId="0" xfId="0" applyFont="1" applyFill="1" applyBorder="1" applyAlignment="1">
      <alignment horizontal="center"/>
    </xf>
    <xf fontId="0" fillId="43" borderId="36" numFmtId="0" xfId="0" applyFill="1" applyBorder="1" applyAlignment="1" applyProtection="1">
      <alignment horizontal="center"/>
      <protection locked="0"/>
    </xf>
    <xf fontId="0" fillId="43" borderId="23" numFmtId="0" xfId="0" applyFill="1" applyBorder="1" applyAlignment="1" applyProtection="1">
      <alignment horizontal="center"/>
      <protection locked="0"/>
    </xf>
    <xf fontId="34" fillId="0" borderId="0" numFmtId="0" xfId="0" applyFont="1" applyAlignment="1">
      <alignment horizontal="center"/>
    </xf>
    <xf fontId="27" fillId="0" borderId="0" numFmtId="0" xfId="0" applyFont="1" applyAlignment="1" applyProtection="1">
      <alignment horizontal="center"/>
      <protection locked="0"/>
    </xf>
    <xf fontId="0" fillId="0" borderId="0" numFmtId="10" xfId="0" applyNumberFormat="1" applyAlignment="1" applyProtection="1">
      <alignment horizontal="center"/>
      <protection locked="0"/>
    </xf>
    <xf fontId="0" fillId="0" borderId="0" numFmtId="0" xfId="0" applyAlignment="1" applyProtection="1">
      <alignment horizontal="left" wrapText="1"/>
      <protection locked="0"/>
    </xf>
    <xf fontId="34" fillId="43" borderId="17" numFmtId="0" xfId="0" applyFont="1" applyFill="1" applyBorder="1" applyAlignment="1">
      <alignment horizontal="center" wrapText="1"/>
    </xf>
    <xf fontId="34" fillId="43" borderId="18" numFmtId="0" xfId="0" applyFont="1" applyFill="1" applyBorder="1" applyAlignment="1">
      <alignment horizontal="center" wrapText="1"/>
    </xf>
    <xf fontId="0" fillId="43" borderId="18" numFmtId="0" xfId="0" applyFill="1" applyBorder="1" applyAlignment="1" applyProtection="1">
      <alignment horizontal="center"/>
      <protection locked="0"/>
    </xf>
    <xf fontId="0" fillId="43" borderId="19" numFmtId="0" xfId="0" applyFill="1" applyBorder="1" applyAlignment="1" applyProtection="1">
      <alignment horizontal="center"/>
      <protection locked="0"/>
    </xf>
    <xf fontId="0" fillId="0" borderId="0" numFmtId="0" xfId="0" applyAlignment="1" applyProtection="1">
      <alignment horizontal="center"/>
      <protection locked="0"/>
    </xf>
    <xf fontId="34" fillId="43" borderId="38" numFmtId="0" xfId="0" applyFont="1" applyFill="1" applyBorder="1" applyAlignment="1">
      <alignment horizontal="center" wrapText="1"/>
    </xf>
    <xf fontId="34" fillId="43" borderId="42" numFmtId="0" xfId="0" applyFont="1" applyFill="1" applyBorder="1" applyAlignment="1">
      <alignment horizontal="center" wrapText="1"/>
    </xf>
    <xf fontId="0" fillId="43" borderId="42" numFmtId="0" xfId="0" applyFill="1" applyBorder="1" applyAlignment="1" applyProtection="1">
      <alignment horizontal="center"/>
      <protection locked="0"/>
    </xf>
    <xf fontId="0" fillId="43" borderId="55" numFmtId="0" xfId="0" applyFill="1" applyBorder="1" applyAlignment="1" applyProtection="1">
      <alignment horizontal="center"/>
      <protection locked="0"/>
    </xf>
    <xf fontId="0" fillId="0" borderId="0" numFmtId="0" xfId="0" applyAlignment="1" applyProtection="1">
      <alignment horizontal="center" wrapText="1"/>
      <protection locked="0"/>
    </xf>
    <xf fontId="35" fillId="0" borderId="0" numFmtId="0" xfId="0" applyFont="1"/>
    <xf fontId="35" fillId="0" borderId="0" numFmtId="0" xfId="0" applyFont="1" applyAlignment="1">
      <alignment horizontal="center"/>
    </xf>
    <xf fontId="35" fillId="0" borderId="0" numFmtId="10" xfId="0" applyNumberFormat="1" applyFont="1" applyAlignment="1" applyProtection="1">
      <alignment horizontal="center"/>
      <protection locked="0"/>
    </xf>
    <xf fontId="23" fillId="33" borderId="47" numFmtId="0" xfId="0" applyFont="1" applyFill="1" applyBorder="1" applyAlignment="1">
      <alignment horizontal="center"/>
    </xf>
    <xf fontId="23" fillId="33" borderId="49" numFmtId="0" xfId="0" applyFont="1" applyFill="1" applyBorder="1" applyAlignment="1">
      <alignment horizontal="center"/>
    </xf>
    <xf fontId="27" fillId="0" borderId="0" numFmtId="0" xfId="0" applyFont="1"/>
    <xf fontId="22" fillId="0" borderId="56" numFmtId="0" xfId="0" applyFont="1" applyBorder="1" applyAlignment="1">
      <alignment horizontal="center" vertical="center" wrapText="1"/>
    </xf>
    <xf fontId="22" fillId="0" borderId="13" numFmtId="0" xfId="0" applyFont="1" applyBorder="1" applyAlignment="1">
      <alignment horizontal="center" vertical="center" wrapText="1"/>
    </xf>
    <xf fontId="22" fillId="0" borderId="14" numFmtId="0" xfId="0" applyFont="1" applyBorder="1" applyAlignment="1">
      <alignment horizontal="center" vertical="center" wrapText="1"/>
    </xf>
    <xf fontId="22" fillId="0" borderId="57" numFmtId="0" xfId="0" applyFont="1" applyBorder="1" applyAlignment="1">
      <alignment horizontal="center" vertical="center" wrapText="1"/>
    </xf>
    <xf fontId="22" fillId="0" borderId="0" numFmtId="0" xfId="0" applyFont="1" applyAlignment="1">
      <alignment horizontal="center" vertical="center" wrapText="1"/>
    </xf>
    <xf fontId="22" fillId="0" borderId="11" numFmtId="0" xfId="0" applyFont="1" applyBorder="1" applyAlignment="1">
      <alignment horizontal="center" vertical="center" wrapText="1"/>
    </xf>
    <xf fontId="22" fillId="0" borderId="21" numFmtId="0" xfId="0" applyFont="1" applyBorder="1" applyAlignment="1">
      <alignment horizontal="center" vertical="center" wrapText="1"/>
    </xf>
    <xf fontId="22" fillId="0" borderId="22" numFmtId="0" xfId="0" applyFont="1" applyBorder="1" applyAlignment="1">
      <alignment horizontal="center" vertical="center" wrapText="1"/>
    </xf>
    <xf fontId="22" fillId="0" borderId="31" numFmtId="0" xfId="0" applyFont="1" applyBorder="1" applyAlignment="1">
      <alignment horizontal="center" vertical="center" wrapText="1"/>
    </xf>
    <xf fontId="0" fillId="0" borderId="26" numFmtId="0" xfId="0" applyBorder="1" applyAlignment="1">
      <alignment horizontal="center" vertical="center" wrapText="1"/>
    </xf>
    <xf fontId="0" fillId="0" borderId="27" numFmtId="0" xfId="0" applyBorder="1" applyAlignment="1">
      <alignment horizontal="center" vertical="center" wrapText="1"/>
    </xf>
    <xf fontId="0" fillId="0" borderId="28" numFmtId="0" xfId="0" applyBorder="1" applyAlignment="1">
      <alignment horizontal="center" vertical="center" wrapText="1"/>
    </xf>
    <xf fontId="0" fillId="0" borderId="58" numFmtId="0" xfId="0" applyBorder="1" applyAlignment="1">
      <alignment horizontal="center" vertical="center" wrapText="1"/>
    </xf>
    <xf fontId="0" fillId="0" borderId="19" numFmtId="0" xfId="0" applyBorder="1" applyAlignment="1">
      <alignment horizontal="center" vertical="center" wrapText="1"/>
    </xf>
    <xf fontId="0" fillId="0" borderId="39" numFmtId="1" xfId="0" applyNumberFormat="1" applyBorder="1" applyAlignment="1">
      <alignment horizontal="center" vertical="top" wrapText="1"/>
    </xf>
    <xf fontId="0" fillId="0" borderId="40" numFmtId="1" xfId="0" applyNumberFormat="1" applyBorder="1" applyAlignment="1">
      <alignment horizontal="center" vertical="top" wrapText="1"/>
    </xf>
    <xf fontId="0" fillId="0" borderId="41" numFmtId="1" xfId="0" applyNumberFormat="1" applyBorder="1" applyAlignment="1">
      <alignment horizontal="center" vertical="top" wrapText="1"/>
    </xf>
    <xf fontId="0" fillId="0" borderId="42" numFmtId="0" xfId="0" applyBorder="1" applyAlignment="1">
      <alignment horizontal="center" vertical="top" wrapText="1"/>
    </xf>
    <xf fontId="0" fillId="0" borderId="39" numFmtId="0" xfId="0" applyBorder="1" applyAlignment="1">
      <alignment horizontal="center" vertical="center" wrapText="1"/>
    </xf>
    <xf fontId="0" fillId="0" borderId="40" numFmtId="0" xfId="0" applyBorder="1" applyAlignment="1">
      <alignment horizontal="center" vertical="center" wrapText="1"/>
    </xf>
    <xf fontId="0" fillId="0" borderId="59" numFmtId="0" xfId="0" applyBorder="1" applyAlignment="1">
      <alignment horizontal="center" vertical="center" wrapText="1"/>
    </xf>
    <xf fontId="23" fillId="33" borderId="52" numFmtId="0" xfId="0" applyFont="1" applyFill="1" applyBorder="1" applyAlignment="1">
      <alignment horizontal="center"/>
    </xf>
    <xf fontId="23" fillId="33" borderId="53" numFmtId="0" xfId="0" applyFont="1" applyFill="1" applyBorder="1" applyAlignment="1">
      <alignment horizontal="center"/>
    </xf>
    <xf fontId="23" fillId="33" borderId="54" numFmtId="0" xfId="0" applyFont="1" applyFill="1" applyBorder="1" applyAlignment="1">
      <alignment horizontal="center"/>
    </xf>
    <xf fontId="23" fillId="33" borderId="60" numFmtId="0" xfId="0" applyFont="1" applyFill="1" applyBorder="1" applyAlignment="1">
      <alignment horizontal="center" vertical="center"/>
    </xf>
    <xf fontId="23" fillId="33" borderId="27" numFmtId="0" xfId="0" applyFont="1" applyFill="1" applyBorder="1" applyAlignment="1">
      <alignment horizontal="center" vertical="center"/>
    </xf>
    <xf fontId="23" fillId="33" borderId="58" numFmtId="0" xfId="0" applyFont="1" applyFill="1" applyBorder="1" applyAlignment="1">
      <alignment horizontal="center" vertical="center"/>
    </xf>
    <xf fontId="23" fillId="34" borderId="48" numFmtId="0" xfId="0" applyFont="1" applyFill="1" applyBorder="1" applyAlignment="1">
      <alignment horizontal="center" vertical="center" wrapText="1"/>
    </xf>
    <xf fontId="0" fillId="0" borderId="42" numFmtId="0" xfId="0" applyBorder="1" applyAlignment="1">
      <alignment horizontal="center" vertical="center" wrapText="1"/>
    </xf>
    <xf fontId="0" fillId="0" borderId="42" numFmtId="10" xfId="0" applyNumberFormat="1" applyBorder="1" applyAlignment="1">
      <alignment horizontal="center" vertical="center" wrapText="1"/>
    </xf>
    <xf fontId="0" fillId="0" borderId="39" numFmtId="0" xfId="0" applyBorder="1" applyAlignment="1">
      <alignment vertical="center" wrapText="1"/>
    </xf>
    <xf fontId="0" fillId="0" borderId="41" numFmtId="0" xfId="0" applyBorder="1" applyAlignment="1">
      <alignment vertical="center" wrapText="1"/>
    </xf>
    <xf fontId="0" fillId="0" borderId="42" numFmtId="58" xfId="0" applyNumberFormat="1" applyBorder="1" applyAlignment="1">
      <alignment horizontal="center"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microsoft.com/office/2017/10/relationships/person" Target="persons/person.xml"/><Relationship  Id="rId10"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theme" Target="theme/theme1.xml"/><Relationship  Id="rId9" Type="http://schemas.openxmlformats.org/officeDocument/2006/relationships/sharedStrings" Target="sharedStrings.xml"/></Relationships>
</file>

<file path=xl/charts/_rels/chart1.xml.rels><?xml version="1.0" encoding="UTF-8" standalone="yes"?><Relationships xmlns="http://schemas.openxmlformats.org/package/2006/relationships"></Relationships>
</file>

<file path=xl/charts/_rels/chart2.xml.rels><?xml version="1.0" encoding="UTF-8" standalone="yes"?><Relationships xmlns="http://schemas.openxmlformats.org/package/2006/relationships"><Relationship Id="rId1" Type="http://schemas.microsoft.com/office/2011/relationships/chartStyle" Target="style1.xml" /><Relationship Id="rId2" Type="http://schemas.microsoft.com/office/2011/relationships/chartColorStyle" Target="colors1.xml" /></Relationships>
</file>

<file path=xl/charts/_rels/chart3.xml.rels><?xml version="1.0" encoding="UTF-8" standalone="yes"?><Relationships xmlns="http://schemas.openxmlformats.org/package/2006/relationships"></Relationships>
</file>

<file path=xl/charts/_rels/chart4.xml.rels><?xml version="1.0" encoding="UTF-8" standalone="yes"?><Relationships xmlns="http://schemas.openxmlformats.org/package/2006/relationships"></Relationships>
</file>

<file path=xl/charts/_rels/chart5.xml.rels><?xml version="1.0" encoding="UTF-8" standalone="yes"?><Relationships xmlns="http://schemas.openxmlformats.org/package/2006/relationships"></Relationships>
</file>

<file path=xl/charts/_rels/chart6.xml.rels><?xml version="1.0" encoding="UTF-8" standalone="yes"?><Relationships xmlns="http://schemas.openxmlformats.org/package/2006/relationships"></Relationships>
</file>

<file path=xl/charts/chart1.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050" b="1" i="0" u="none" strike="noStrike">
                <a:solidFill>
                  <a:srgbClr val="000000"/>
                </a:solidFill>
                <a:latin typeface="Arial"/>
                <a:ea typeface="Arial"/>
                <a:cs typeface="Arial"/>
              </a:defRPr>
            </a:pPr>
            <a:r>
              <a:rPr lang="es-CO"/>
              <a:t>Gráfico del indicador E01.001</a:t>
            </a:r>
            <a:endParaRPr lang="es-CO"/>
          </a:p>
        </c:rich>
      </c:tx>
      <c:layout>
        <c:manualLayout>
          <c:xMode val="edge"/>
          <c:yMode val="edge"/>
          <c:x val="0.413991"/>
          <c:y val="0.025956"/>
        </c:manualLayout>
      </c:layout>
      <c:overlay val="0"/>
      <c:spPr bwMode="auto">
        <a:prstGeom prst="rect">
          <a:avLst/>
        </a:prstGeom>
        <a:noFill/>
        <a:ln w="25400">
          <a:noFill/>
        </a:ln>
      </c:spPr>
    </c:title>
    <c:autoTitleDeleted val="0"/>
    <c:plotArea>
      <c:layout>
        <c:manualLayout>
          <c:layoutTarget val="inner"/>
          <c:xMode val="edge"/>
          <c:yMode val="edge"/>
          <c:x val="0.039149"/>
          <c:y val="0.117409"/>
          <c:w val="0.870413"/>
          <c:h val="0.762469"/>
        </c:manualLayout>
      </c:layout>
      <c:barChart>
        <c:barDir val="col"/>
        <c:grouping val="clustered"/>
        <c:varyColors val="0"/>
        <c:ser>
          <c:idx val="0"/>
          <c:order val="0"/>
          <c:spPr bwMode="auto">
            <a:prstGeom prst="rect">
              <a:avLst/>
            </a:prstGeom>
            <a:solidFill>
              <a:srgbClr val="92D050"/>
            </a:solidFill>
          </c:spPr>
          <c:invertIfNegative val="0"/>
          <c:dLbls>
            <c:dLbl>
              <c:idx val="0"/>
              <c:dLblPos val="outEnd"/>
              <c:layout>
                <c:manualLayout>
                  <c:x val="-0.004950"/>
                  <c:y val="0.195887"/>
                </c:manualLayout>
              </c:layout>
              <c:showBubbleSize val="0"/>
              <c:showCatName val="0"/>
              <c:showLegendKey val="0"/>
              <c:showPercent val="0"/>
              <c:showSerName val="0"/>
              <c:showVal val="1"/>
            </c:dLbl>
            <c:dLbl>
              <c:idx val="1"/>
              <c:dLblPos val="outEnd"/>
              <c:layout>
                <c:manualLayout>
                  <c:x val="-0.001980"/>
                  <c:y val="0.132011"/>
                </c:manualLayout>
              </c:layout>
              <c:showBubbleSize val="0"/>
              <c:showCatName val="0"/>
              <c:showLegendKey val="0"/>
              <c:showPercent val="0"/>
              <c:showSerName val="0"/>
              <c:showVal val="1"/>
            </c:dLbl>
            <c:dLbl>
              <c:idx val="2"/>
              <c:dLblPos val="outEnd"/>
              <c:layout>
                <c:manualLayout>
                  <c:x val="0.000990"/>
                  <c:y val="0.332156"/>
                </c:manualLayout>
              </c:layout>
              <c:showBubbleSize val="0"/>
              <c:showCatName val="0"/>
              <c:showLegendKey val="0"/>
              <c:showPercent val="0"/>
              <c:showSerName val="0"/>
              <c:showVal val="1"/>
            </c:dLbl>
            <c:dLbl>
              <c:idx val="3"/>
              <c:dLblPos val="outEnd"/>
              <c:layout>
                <c:manualLayout>
                  <c:x val="-0.000000"/>
                  <c:y val="0.281055"/>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RECL'!$D$30:$D$41</c:f>
              <c:numCache>
                <c:formatCode>0%</c:formatCode>
                <c:ptCount val="12"/>
                <c:pt idx="0">
                  <c:v>-0.583333333333333</c:v>
                </c:pt>
                <c:pt idx="1" formatCode="General">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2112"/>
        <c:crosses val="autoZero"/>
        <c:auto val="1"/>
        <c:lblAlgn val="ctr"/>
        <c:lblOffset val="100"/>
        <c:tickLblSkip val="1"/>
        <c:noMultiLvlLbl val="1"/>
      </c:catAx>
      <c:valAx>
        <c:axId val="8244211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302845"/>
              <c:y val="0.912144"/>
            </c:manualLayout>
          </c:layout>
          <c:overlay val="0"/>
          <c:spPr bwMode="auto">
            <a:prstGeom prst="rect">
              <a:avLst/>
            </a:prstGeom>
            <a:noFill/>
            <a:ln w="25400">
              <a:noFill/>
            </a:ln>
          </c:spPr>
        </c:title>
        <c:numFmt formatCode="0"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0576"/>
        <c:crosses val="autoZero"/>
        <c:crossBetween val="between"/>
      </c:valAx>
      <c:spPr bwMode="auto">
        <a:prstGeom prst="rect">
          <a:avLst/>
        </a:prstGeom>
        <a:solidFill>
          <a:srgbClr val="C0C0C0"/>
        </a:solidFill>
        <a:ln w="12700">
          <a:solidFill>
            <a:srgbClr val="808080"/>
          </a:solidFill>
          <a:prstDash val="solid"/>
        </a:ln>
      </c:spPr>
    </c:plotArea>
    <c:plotVisOnly val="1"/>
    <c:dispBlanksAs val="gap"/>
    <c:showDLblsOverMax val="0"/>
  </c:chart>
  <c:spPr bwMode="auto">
    <a:xfrm>
      <a:off x="787400" y="44054395"/>
      <a:ext cx="12820650" cy="3008630"/>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s-CO"/>
              <a:t>GRAFICO DE QUEJAS </a:t>
            </a:r>
            <a:endParaRPr lang="es-CO"/>
          </a:p>
        </c:rich>
      </c:tx>
      <c:layout/>
      <c:overlay val="0"/>
      <c:spPr bwMode="auto">
        <a:prstGeom prst="rect">
          <a:avLst/>
        </a:prstGeom>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bwMode="auto">
            <a:prstGeom prst="rect">
              <a:avLst/>
            </a:prstGeom>
            <a:solidFill>
              <a:schemeClr val="accent1"/>
            </a:solidFill>
            <a:ln>
              <a:noFill/>
            </a:ln>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bwMode="auto">
            <a:prstGeom prst="rect">
              <a:avLst/>
            </a:prstGeom>
            <a:solidFill>
              <a:schemeClr val="accent2"/>
            </a:solidFill>
            <a:ln>
              <a:noFill/>
            </a:ln>
            <a:effectLst/>
          </c:spPr>
          <c:invertIfNegative val="0"/>
          <c:dLbls>
            <c:dLbl>
              <c:idx val="0"/>
              <c:dLblPos val="outEnd"/>
              <c:layout>
                <c:manualLayout>
                  <c:x val="0.007207"/>
                  <c:y val="0.00187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1"/>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outEnd"/>
              <c:layout>
                <c:manualLayout>
                  <c:x val="0.005369"/>
                  <c:y val="-0.00255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6"/>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7"/>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8"/>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Pos val="outEnd"/>
            <c:showBubbleSize val="0"/>
            <c:showCatName val="0"/>
            <c:showLeaderLines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tx>
            <c:strRef>
              <c:f>'GRAFICO I QUEJAS'!$E$2:$E$4</c:f>
              <c:strCache>
                <c:ptCount val="1"/>
                <c:pt idx="0">
                  <c:v>Malo  &gt; 15 quejas % Logro</c:v>
                </c:pt>
              </c:strCache>
            </c:strRef>
          </c:tx>
          <c:spPr bwMode="auto">
            <a:prstGeom prst="rect">
              <a:avLst/>
            </a:prstGeom>
            <a:solidFill>
              <a:schemeClr val="accent3"/>
            </a:solidFill>
            <a:ln>
              <a:noFill/>
            </a:ln>
            <a:effectLst/>
          </c:spPr>
          <c:invertIfNegative val="0"/>
          <c:dLbls>
            <c:dLbl>
              <c:idx val="0"/>
              <c:dLblPos val="outEnd"/>
              <c:layout>
                <c:manualLayout>
                  <c:x val="0.016474"/>
                  <c:y val="-0.003740"/>
                </c:manualLayout>
              </c:layout>
              <c:showBubbleSize val="0"/>
              <c:showCatName val="0"/>
              <c:showLegendKey val="0"/>
              <c:showPercent val="0"/>
              <c:showSerName val="0"/>
              <c:showVal val="1"/>
            </c:dLbl>
            <c:dLbl>
              <c:idx val="1"/>
              <c:dLblPos val="outEnd"/>
              <c:layout>
                <c:manualLayout>
                  <c:x val="0.012355"/>
                  <c:y val="0.000000"/>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7008"/>
        <c:crosses val="autoZero"/>
        <c:auto val="1"/>
        <c:lblAlgn val="ctr"/>
        <c:lblOffset val="100"/>
        <c:noMultiLvlLbl val="0"/>
      </c:catAx>
      <c:valAx>
        <c:axId val="1057637008"/>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8256"/>
        <c:crosses val="autoZero"/>
        <c:crossBetween val="between"/>
      </c:valAx>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4501515" y="120650"/>
      <a:ext cx="5938520" cy="3291840"/>
    </a:xfrm>
    <a:prstGeom prst="rect">
      <a:avLst/>
    </a:prstGeom>
    <a:solidFill>
      <a:schemeClr val="bg1"/>
    </a:solidFill>
    <a:ln w="9525" cap="flat" cmpd="sng" algn="ctr">
      <a:solidFill>
        <a:schemeClr val="tx1">
          <a:lumMod val="15000"/>
          <a:lumOff val="85000"/>
        </a:schemeClr>
      </a:solidFill>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800" b="1" i="0" u="none" strike="noStrike">
                <a:solidFill>
                  <a:srgbClr val="000000"/>
                </a:solidFill>
                <a:latin typeface="Calibri"/>
                <a:ea typeface="Calibri"/>
                <a:cs typeface="Calibri"/>
              </a:defRPr>
            </a:pPr>
            <a:r>
              <a:rPr lang="es-CO"/>
              <a:t>Gráfico del indicador E01.002</a:t>
            </a:r>
            <a:endParaRPr lang="es-CO"/>
          </a:p>
        </c:rich>
      </c:tx>
      <c:layout>
        <c:manualLayout>
          <c:xMode val="edge"/>
          <c:yMode val="edge"/>
          <c:x val="0.363939"/>
          <c:y val="0.020474"/>
        </c:manualLayout>
      </c:layout>
      <c:overlay val="0"/>
    </c:title>
    <c:autoTitleDeleted val="0"/>
    <c:plotArea>
      <c:layout>
        <c:manualLayout>
          <c:layoutTarget val="inner"/>
          <c:xMode val="edge"/>
          <c:yMode val="edge"/>
          <c:x val="0.116945"/>
          <c:y val="0.103808"/>
          <c:w val="0.870413"/>
          <c:h val="0.800548"/>
        </c:manualLayout>
      </c:layout>
      <c:barChart>
        <c:barDir val="col"/>
        <c:grouping val="clustered"/>
        <c:varyColors val="0"/>
        <c:ser>
          <c:idx val="2"/>
          <c:order val="1"/>
          <c:tx>
            <c:strRef>
              <c:f>'E01.002 EFECT RTA'!$D$24</c:f>
              <c:strCache>
                <c:ptCount val="1"/>
                <c:pt idx="0">
                  <c:v>% Logro</c:v>
                </c:pt>
              </c:strCache>
            </c:strRef>
          </c:tx>
          <c:invertIfNegative val="0"/>
          <c:dLbls>
            <c:dLblPos val="outEnd"/>
            <c:numFmt formatCode="General" sourceLinked="1"/>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'E01.002 EFECT RTA'!$A$25:$A$44</c:f>
              <c:strCache>
                <c:ptCount val="12"/>
                <c:pt idx="0">
                  <c:v>31/01/2024</c:v>
                </c:pt>
                <c:pt idx="1">
                  <c:v>28/02/2024</c:v>
                </c:pt>
                <c:pt idx="2">
                  <c:v>31/03/2024</c:v>
                </c:pt>
                <c:pt idx="3">
                  <c:v>30/04/2024</c:v>
                </c:pt>
                <c:pt idx="4">
                  <c:v>31/05/2024</c:v>
                </c:pt>
                <c:pt idx="5">
                  <c:v>30/06/2024</c:v>
                </c:pt>
                <c:pt idx="6">
                  <c:v>31/07/2024</c:v>
                </c:pt>
                <c:pt idx="7">
                  <c:v>31/08/2024</c:v>
                </c:pt>
                <c:pt idx="8">
                  <c:v>30/09/2024</c:v>
                </c:pt>
                <c:pt idx="9">
                  <c:v>31/10/2024</c:v>
                </c:pt>
                <c:pt idx="10">
                  <c:v>30/11/2024</c:v>
                </c:pt>
                <c:pt idx="11">
                  <c:v>31/12/2024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150"/>
        <c:axId val="101519360"/>
        <c:axId val="101520896"/>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101520896"/>
        <c:crosses val="autoZero"/>
        <c:auto val="1"/>
        <c:lblAlgn val="ctr"/>
        <c:lblOffset val="100"/>
        <c:tickLblSkip val="1"/>
        <c:noMultiLvlLbl val="1"/>
      </c:catAx>
      <c:valAx>
        <c:axId val="101520896"/>
        <c:scaling>
          <c:orientation val="minMax"/>
        </c:scaling>
        <c:delete val="0"/>
        <c:axPos val="l"/>
        <c:majorGridlines>
          <c:spPr bwMode="auto"/>
        </c:majorGridlines>
        <c:title>
          <c:tx>
            <c:rich>
              <a:bodyPr rot="-5400000" spcFirstLastPara="0" vertOverflow="ellipsis" vert="horz" wrap="square" anchor="ctr" anchorCtr="1"/>
              <a:lstStyle/>
              <a:p>
                <a:pPr>
                  <a:defRPr lang="es-CO" sz="1000" b="1" i="0" u="none" strike="noStrike">
                    <a:solidFill>
                      <a:srgbClr val="000000"/>
                    </a:solidFill>
                    <a:latin typeface="Calibri"/>
                    <a:ea typeface="Calibri"/>
                    <a:cs typeface="Calibri"/>
                  </a:defRPr>
                </a:pPr>
                <a:r>
                  <a:rPr lang="es-CO"/>
                  <a:t>Resultados de la medición</a:t>
                </a:r>
                <a:endParaRPr lang="es-CO"/>
              </a:p>
            </c:rich>
          </c:tx>
          <c:layout>
            <c:manualLayout>
              <c:xMode val="edge"/>
              <c:yMode val="edge"/>
              <c:x val="0.018349"/>
              <c:y val="0.404372"/>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a:solidFill>
                  <a:srgbClr val="000000"/>
                </a:solidFill>
                <a:latin typeface="Calibri"/>
                <a:ea typeface="Calibri"/>
                <a:cs typeface="Calibri"/>
              </a:defRPr>
            </a:pPr>
            <a:endParaRPr/>
          </a:p>
        </c:txPr>
        <c:crossAx val="101519360"/>
        <c:crosses val="autoZero"/>
        <c:crossBetween val="between"/>
      </c:valAx>
    </c:plotArea>
    <c:plotVisOnly val="1"/>
    <c:dispBlanksAs val="gap"/>
    <c:showDLblsOverMax val="0"/>
  </c:chart>
  <c:spPr bwMode="auto">
    <a:xfrm>
      <a:off x="463550" y="35693350"/>
      <a:ext cx="11315700" cy="3086100"/>
    </a:xfrm>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
          <c:y val="0.003528"/>
        </c:manualLayout>
      </c:layout>
      <c:overlay val="0"/>
      <c:spPr bwMode="auto">
        <a:prstGeom prst="rect">
          <a:avLst/>
        </a:prstGeom>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bwMode="auto">
            <a:prstGeom prst="rect">
              <a:avLst/>
            </a:prstGeom>
            <a:solidFill>
              <a:schemeClr val="accent1"/>
            </a:solidFill>
            <a:ln>
              <a:solidFill>
                <a:srgbClr val="00000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bwMode="auto">
            <a:prstGeom prst="rect">
              <a:avLst/>
            </a:prstGeom>
            <a:solidFill>
              <a:schemeClr val="accent2"/>
            </a:solidFill>
            <a:ln>
              <a:solidFill>
                <a:srgbClr val="00B05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bwMode="auto">
            <a:prstGeom prst="rect">
              <a:avLst/>
            </a:prstGeom>
            <a:ln w="28575" cap="rnd" cmpd="sng" algn="ctr">
              <a:solidFill>
                <a:schemeClr val="accent3"/>
              </a:solidFill>
              <a:prstDash val="solid"/>
              <a:round/>
            </a:ln>
            <a:effectLst/>
          </c:spPr>
          <c:marker>
            <c:symbol val="none"/>
          </c:marker>
          <c:dLbls>
            <c:dLbl>
              <c:idx val="0"/>
              <c:dLblPos val="r"/>
              <c:layout>
                <c:manualLayout>
                  <c:x val="-0.022222"/>
                  <c:y val="-0.139891"/>
                </c:manualLayout>
              </c:layout>
              <c:showBubbleSize val="0"/>
              <c:showCatName val="0"/>
              <c:showLegendKey val="0"/>
              <c:showPercent val="0"/>
              <c:showSerName val="0"/>
              <c:showVal val="1"/>
            </c:dLbl>
            <c:dLbl>
              <c:idx val="1"/>
              <c:dLblPos val="r"/>
              <c:layout>
                <c:manualLayout>
                  <c:x val="-0.011111"/>
                  <c:y val="-0.1355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3"/>
              <c:dLblPos val="r"/>
              <c:layout>
                <c:manualLayout>
                  <c:x val="-0.026667"/>
                  <c:y val="0.074317"/>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r"/>
              <c:layout>
                <c:manualLayout>
                  <c:x val="-0.015556"/>
                  <c:y val="-0.153005"/>
                </c:manualLayout>
              </c:layout>
              <c:showBubbleSize val="0"/>
              <c:showCatName val="0"/>
              <c:showLegendKey val="0"/>
              <c:showPercent val="0"/>
              <c:showSerName val="0"/>
              <c:showVal val="1"/>
            </c:dLbl>
            <c:dLbl>
              <c:idx val="6"/>
              <c:dLblPos val="r"/>
              <c:layout>
                <c:manualLayout>
                  <c:x val="-0.006667"/>
                  <c:y val="-0.113661"/>
                </c:manualLayout>
              </c:layout>
              <c:showBubbleSize val="0"/>
              <c:showCatName val="0"/>
              <c:showLegendKey val="0"/>
              <c:showPercent val="0"/>
              <c:showSerName val="0"/>
              <c:showVal val="1"/>
            </c:dLbl>
            <c:dLbl>
              <c:idx val="7"/>
              <c:dLblPos val="r"/>
              <c:layout>
                <c:manualLayout>
                  <c:x val="0.000000"/>
                  <c:y val="-0.135519"/>
                </c:manualLayout>
              </c:layout>
              <c:showBubbleSize val="0"/>
              <c:showCatName val="0"/>
              <c:showLegendKey val="0"/>
              <c:showPercent val="0"/>
              <c:showSerName val="0"/>
              <c:showVal val="1"/>
            </c:dLbl>
            <c:dLbl>
              <c:idx val="8"/>
              <c:dLblPos val="r"/>
              <c:layout>
                <c:manualLayout>
                  <c:x val="0.013333"/>
                  <c:y val="-0.118033"/>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trendline>
            <c:spPr bwMode="auto">
              <a:prstGeom prst="rect">
                <a:avLst/>
              </a:prstGeom>
              <a:ln w="19050" cap="rnd" cmpd="sng" algn="ctr">
                <a:solidFill>
                  <a:schemeClr val="accent3"/>
                </a:solidFill>
                <a:prstDash val="sysDot"/>
                <a:round/>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mooth val="0"/>
        </c:ser>
        <c:dLbls>
          <c:showBubbleSize val="0"/>
          <c:showCatName val="0"/>
          <c:showLeaderLines val="0"/>
          <c:showLegendKey val="0"/>
          <c:showPercent val="0"/>
          <c:showSerName val="0"/>
          <c:showVal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bwMode="auto">
          <a:prstGeom prst="rect">
            <a:avLst/>
          </a:prstGeom>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3599"/>
        <c:crosses val="autoZero"/>
        <c:auto val="1"/>
        <c:lblAlgn val="ctr"/>
        <c:lblOffset val="100"/>
        <c:noMultiLvlLbl val="1"/>
      </c:catAx>
      <c:valAx>
        <c:axId val="2025143599"/>
        <c:scaling>
          <c:orientation val="minMax"/>
        </c:scaling>
        <c:delete val="0"/>
        <c:axPos val="l"/>
        <c:majorGridlines>
          <c:spPr bwMode="auto">
            <a:prstGeom prst="rect">
              <a:avLst/>
            </a:prstGeom>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a:solidFill>
                  <a:schemeClr val="tx1"/>
                </a:solidFill>
                <a:latin typeface="+mn-lt"/>
                <a:ea typeface="+mn-ea"/>
                <a:cs typeface="+mn-cs"/>
              </a:defRPr>
            </a:pPr>
            <a:endParaR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52751"/>
        <c:crosses val="max"/>
        <c:crossBetween val="between"/>
      </c:valAx>
      <c:spPr bwMode="auto">
        <a:prstGeom prst="rect">
          <a:avLst/>
        </a:prstGeom>
        <a:noFill/>
        <a:ln>
          <a:noFill/>
        </a:ln>
        <a:effectLst/>
      </c:spPr>
    </c:plotArea>
    <c:legend>
      <c:legendPos val="b"/>
      <c:legendEntry>
        <c:idx val="3"/>
        <c:delete val="1"/>
      </c:legendEntry>
      <c:layout/>
      <c:overlay val="0"/>
      <c:spPr bwMode="auto">
        <a:prstGeom prst="rect">
          <a:avLst/>
        </a:prstGeom>
        <a:noFill/>
        <a:ln>
          <a:solidFill>
            <a:srgbClr val="00B050"/>
          </a:solid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5019675" y="438149"/>
      <a:ext cx="5514975" cy="2905125"/>
    </a:xfrm>
    <a:prstGeom prst="rect">
      <a:avLst/>
    </a:prstGeom>
    <a:solidFill>
      <a:schemeClr val="bg1"/>
    </a:solidFill>
    <a:ln w="9525" cap="flat" cmpd="sng" algn="ctr">
      <a:solidFill>
        <a:schemeClr val="tx1">
          <a:lumMod val="15000"/>
          <a:lumOff val="85000"/>
        </a:schemeClr>
      </a:solidFill>
      <a:prstDash val="solid"/>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1"/>
  <mc:AlternateContent>
    <mc:Choice Requires="c14">
      <c14:style val="104"/>
    </mc:Choice>
    <mc:Fallback>
      <c:style val="4"/>
    </mc:Fallback>
  </mc:AlternateContent>
  <c:chart>
    <c:autoTitleDeleted val="1"/>
    <c:plotArea>
      <c:layout>
        <c:manualLayout>
          <c:layoutTarget val="inner"/>
          <c:xMode val="edge"/>
          <c:yMode val="edge"/>
          <c:x val="0.056518"/>
          <c:y val="0.110952"/>
          <c:w val="0.942743"/>
          <c:h val="0.611814"/>
        </c:manualLayout>
      </c:layout>
      <c:lineChart>
        <c:grouping val="standard"/>
        <c:varyColors val="0"/>
        <c:ser>
          <c:idx val="0"/>
          <c:order val="0"/>
          <c:spPr bwMode="auto">
            <a:prstGeom prst="rect">
              <a:avLst/>
            </a:prstGeom>
            <a:ln w="38100" cap="rnd" cmpd="sng" algn="ctr">
              <a:solidFill>
                <a:schemeClr val="accent2">
                  <a:lumMod val="75000"/>
                </a:schemeClr>
              </a:solidFill>
              <a:prstDash val="solid"/>
              <a:round/>
            </a:ln>
          </c:spPr>
          <c:marker>
            <c:spPr bwMode="auto">
              <a:prstGeom prst="rect">
                <a:avLst/>
              </a:prstGeom>
              <a:solidFill>
                <a:schemeClr val="accent2">
                  <a:lumMod val="75000"/>
                </a:schemeClr>
              </a:solidFill>
            </c:spPr>
          </c:marker>
          <c:dLbls>
            <c:dLbl>
              <c:idx val="0"/>
              <c:dLblPos val="r"/>
              <c:layout>
                <c:manualLayout>
                  <c:x val="-0.028682"/>
                  <c:y val="0.09188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1"/>
              <c:dLblPos val="r"/>
              <c:layout>
                <c:manualLayout>
                  <c:x val="-0.029455"/>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2"/>
              <c:dLblPos val="r"/>
              <c:layout>
                <c:manualLayout>
                  <c:x val="-0.023564"/>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3"/>
              <c:dLblPos val="r"/>
              <c:layout>
                <c:manualLayout>
                  <c:x val="-0.021600"/>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4"/>
              <c:dLblPos val="r"/>
              <c:layout>
                <c:manualLayout>
                  <c:x val="-0.020147"/>
                  <c:y val="0.06751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5"/>
              <c:dLblPos val="r"/>
              <c:layout>
                <c:manualLayout>
                  <c:x val="-0.019964"/>
                  <c:y val="0.08019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6"/>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7"/>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8"/>
              <c:dLblPos val="r"/>
              <c:layout>
                <c:manualLayout>
                  <c:x val="-0.027223"/>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9"/>
              <c:dLblPos val="r"/>
              <c:layout>
                <c:manualLayout>
                  <c:x val="-0.029038"/>
                  <c:y val="0.07446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Pos val="r"/>
            <c:showBubbleSize val="0"/>
            <c:showCatName val="0"/>
            <c:showLeaderLines val="0"/>
            <c:showLegendKey val="0"/>
            <c:showPercent val="0"/>
            <c:showSerName val="0"/>
            <c:showVal val="1"/>
            <c:spPr bwMode="auto">
              <a:prstGeom prst="rect">
                <a:avLst/>
              </a:prstGeom>
              <a:noFill/>
              <a:ln w="25400">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dLblPos val="r"/>
              <c:layout>
                <c:manualLayout>
                  <c:x val="0.000000"/>
                  <c:y val="-0.047407"/>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pt idx="11">
                  <c:v>48</c:v>
                </c:pt>
                <c:pt idx="12">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BubbleSize val="0"/>
          <c:showCatName val="0"/>
          <c:showLeaderLines val="0"/>
          <c:showLegendKey val="0"/>
          <c:showPercent val="0"/>
          <c:showSerName val="0"/>
          <c:showVal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3104"/>
        <c:crosses val="autoZero"/>
        <c:crossBetween val="between"/>
      </c:valAx>
    </c:plotArea>
    <c:plotVisOnly val="1"/>
    <c:dispBlanksAs val="gap"/>
    <c:showDLblsOverMax val="0"/>
  </c:chart>
  <c:spPr bwMode="auto">
    <a:xfrm>
      <a:off x="4228465" y="971550"/>
      <a:ext cx="6782434" cy="2143125"/>
    </a:xfrm>
    <a:prstGeom prst="rect">
      <a:avLst/>
    </a:prstGeom>
    <a:solidFill>
      <a:schemeClr val="lt1"/>
    </a:solidFill>
    <a:ln w="25400" cap="flat" cmpd="sng" algn="ctr">
      <a:solidFill>
        <a:schemeClr val="accent2">
          <a:lumMod val="75000"/>
        </a:schemeClr>
      </a:solidFill>
      <a:prstDash val="solid"/>
      <a:round/>
    </a:ln>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100" b="1" i="0" u="none" strike="noStrike">
                <a:solidFill>
                  <a:srgbClr val="000000"/>
                </a:solidFill>
                <a:latin typeface="Arial"/>
                <a:ea typeface="Arial"/>
                <a:cs typeface="Arial"/>
              </a:defRPr>
            </a:pPr>
            <a:r>
              <a:rPr lang="en-US"/>
              <a:t> </a:t>
            </a:r>
            <a:endParaRPr lang="en-US"/>
          </a:p>
        </c:rich>
      </c:tx>
      <c:layout>
        <c:manualLayout>
          <c:xMode val="edge"/>
          <c:yMode val="edge"/>
          <c:x val="0.410247"/>
          <c:y val="0.038421"/>
        </c:manualLayout>
      </c:layout>
      <c:overlay val="0"/>
      <c:spPr bwMode="auto">
        <a:prstGeom prst="rect">
          <a:avLst/>
        </a:prstGeom>
        <a:noFill/>
        <a:ln w="25400">
          <a:noFill/>
        </a:ln>
      </c:spPr>
    </c:title>
    <c:autoTitleDeleted val="0"/>
    <c:plotArea>
      <c:layout>
        <c:manualLayout>
          <c:layoutTarget val="inner"/>
          <c:xMode val="edge"/>
          <c:yMode val="edge"/>
          <c:x val="0.066851"/>
          <c:y val="0.021552"/>
          <c:w val="0.967195"/>
          <c:h val="0.888132"/>
        </c:manualLayout>
      </c:layout>
      <c:barChart>
        <c:barDir val="col"/>
        <c:grouping val="stacked"/>
        <c:varyColors val="0"/>
        <c:ser>
          <c:idx val="0"/>
          <c:order val="0"/>
          <c:invertIfNegative val="0"/>
          <c:dLbls>
            <c:dLblPos val="ct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numRef>
              <c:f>'E02.001 SATISFACCION CLIENTE'!$A$24</c:f>
              <c:numCache>
                <c:formatCode>m/d/yyyy</c:formatCode>
                <c:ptCount val="1"/>
                <c:pt idx="0" formatCode="m/d/yyyy">
                  <c:v>45299</c:v>
                </c:pt>
              </c:numCache>
            </c:numRef>
          </c:cat>
          <c:val>
            <c:numRef>
              <c:f>'E02.001 SATISFACCION CLIENTE'!$C$24</c:f>
              <c:numCache>
                <c:formatCode>General</c:formatCode>
                <c:ptCount val="1"/>
                <c:pt idx="0">
                  <c:v>0</c:v>
                </c:pt>
              </c:numCache>
            </c:numRef>
          </c:val>
        </c:ser>
        <c:dLbls>
          <c:showBubbleSize val="0"/>
          <c:showCatName val="0"/>
          <c:showLeaderLines val="0"/>
          <c:showLegendKey val="0"/>
          <c:showPercent val="0"/>
          <c:showSerName val="0"/>
          <c:showVal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2432"/>
        <c:crosses val="autoZero"/>
        <c:auto val="1"/>
        <c:lblOffset val="100"/>
      </c:dateAx>
      <c:valAx>
        <c:axId val="10208243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070175"/>
              <c:y val="0.111910"/>
            </c:manualLayout>
          </c:layout>
          <c:overlay val="0"/>
          <c:spPr bwMode="auto">
            <a:prstGeom prst="rect">
              <a:avLst/>
            </a:prstGeom>
            <a:noFill/>
            <a:ln w="25400">
              <a:noFill/>
            </a:ln>
          </c:spPr>
        </c:title>
        <c:numFmt formatCode="General"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0512"/>
        <c:crosses val="autoZero"/>
        <c:crossBetween val="between"/>
      </c:valAx>
      <c:spPr bwMode="auto">
        <a:prstGeom prst="rect">
          <a:avLst/>
        </a:prstGeom>
        <a:noFill/>
        <a:ln w="25400">
          <a:noFill/>
        </a:ln>
      </c:spPr>
    </c:plotArea>
    <c:plotVisOnly val="1"/>
    <c:dispBlanksAs val="gap"/>
    <c:showDLblsOverMax val="0"/>
  </c:chart>
  <c:spPr bwMode="auto">
    <a:xfrm>
      <a:off x="2114550" y="10820400"/>
      <a:ext cx="5572125" cy="2038349"/>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drawings/_rels/drawing1.xml.rels><?xml version="1.0" encoding="UTF-8" standalone="yes"?><Relationships xmlns="http://schemas.openxmlformats.org/package/2006/relationships"><Relationship Id="rId1" Type="http://schemas.openxmlformats.org/officeDocument/2006/relationships/chart" Target="../charts/chart1.xml" /><Relationship Id="rId2" Type="http://schemas.openxmlformats.org/officeDocument/2006/relationships/image" Target="../media/image1.png"/></Relationships>
</file>

<file path=xl/drawings/_rels/drawing2.xml.rels><?xml version="1.0" encoding="UTF-8" standalone="yes"?><Relationships xmlns="http://schemas.openxmlformats.org/package/2006/relationships"><Relationship Id="rId1" Type="http://schemas.openxmlformats.org/officeDocument/2006/relationships/chart" Target="../charts/chart2.xml" /></Relationships>
</file>

<file path=xl/drawings/_rels/drawing3.xml.rels><?xml version="1.0" encoding="UTF-8" standalone="yes"?><Relationships xmlns="http://schemas.openxmlformats.org/package/2006/relationships"><Relationship Id="rId1" Type="http://schemas.openxmlformats.org/officeDocument/2006/relationships/chart" Target="../charts/chart3.xml" /><Relationship Id="rId2" Type="http://schemas.openxmlformats.org/officeDocument/2006/relationships/image" Target="../media/image1.png"/></Relationships>
</file>

<file path=xl/drawings/_rels/drawing4.xml.rels><?xml version="1.0" encoding="UTF-8" standalone="yes"?><Relationships xmlns="http://schemas.openxmlformats.org/package/2006/relationships"><Relationship Id="rId1" Type="http://schemas.openxmlformats.org/officeDocument/2006/relationships/chart" Target="../charts/chart4.xml" /></Relationships>
</file>

<file path=xl/drawings/_rels/drawing5.xml.rels><?xml version="1.0" encoding="UTF-8" standalone="yes"?><Relationships xmlns="http://schemas.openxmlformats.org/package/2006/relationships"><Relationship Id="rId1" Type="http://schemas.openxmlformats.org/officeDocument/2006/relationships/chart" Target="../charts/chart5.xml" /></Relationships>
</file>

<file path=xl/drawings/_rels/drawing6.xml.rels><?xml version="1.0" encoding="UTF-8" standalone="yes"?><Relationships xmlns="http://schemas.openxmlformats.org/package/2006/relationships"><Relationship Id="rId1" Type="http://schemas.openxmlformats.org/officeDocument/2006/relationships/chart" Target="../charts/chart6.xml" /><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787976</xdr:colOff>
      <xdr:row>42</xdr:row>
      <xdr:rowOff>244619</xdr:rowOff>
    </xdr:from>
    <xdr:to>
      <xdr:col>8</xdr:col>
      <xdr:colOff>835602</xdr:colOff>
      <xdr:row>49</xdr:row>
      <xdr:rowOff>109682</xdr:rowOff>
    </xdr:to>
    <xdr:graphicFrame>
      <xdr:nvGraphicFramePr>
        <xdr:cNvPr id="171334" name="Chart 51"/>
        <xdr:cNvGraphicFramePr>
          <a:graphicFrameLocks xmlns:a="http://schemas.openxmlformats.org/drawingml/2006/main"/>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xdr:blipFill>
      <xdr:spPr bwMode="auto">
        <a:xfrm>
          <a:off x="44450" y="26670"/>
          <a:ext cx="3004185" cy="624840"/>
        </a:xfrm>
        <a:prstGeom prst="rect">
          <a:avLst/>
        </a:prstGeom>
      </xdr:spPr>
    </xdr:pic>
    <xdr:clientData/>
  </xdr:twoCellAnchor>
  <xdr:twoCellAnchor editAs="oneCell">
    <xdr:from>
      <xdr:col>0</xdr:col>
      <xdr:colOff>10794</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xdr:blipFill>
      <xdr:spPr bwMode="auto">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62865</xdr:colOff>
      <xdr:row>0</xdr:row>
      <xdr:rowOff>120650</xdr:rowOff>
    </xdr:from>
    <xdr:to>
      <xdr:col>14</xdr:col>
      <xdr:colOff>134302</xdr:colOff>
      <xdr:row>20</xdr:row>
      <xdr:rowOff>3173</xdr:rowOff>
    </xdr:to>
    <xdr:graphicFrame>
      <xdr:nvGraphicFramePr>
        <xdr:cNvPr id="4" name="Gráfico 3"/>
        <xdr:cNvGraphicFramePr>
          <a:graphicFrameLocks xmlns:a="http://schemas.openxmlformats.org/drawingml/2006/main"/>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bwMode="auto">
        <a:xfrm flipH="1" flipV="1">
          <a:off x="7286625" y="9173210"/>
          <a:ext cx="9525" cy="0"/>
        </a:xfrm>
        <a:prstGeom prst="line">
          <a:avLst/>
        </a:prstGeom>
        <a:noFill/>
        <a:ln w="28575">
          <a:solidFill>
            <a:srgbClr val="000000"/>
          </a:solidFill>
          <a:round/>
        </a:ln>
      </xdr:spPr>
    </xdr:sp>
    <xdr:clientData/>
  </xdr:twoCellAnchor>
  <xdr:twoCellAnchor editAs="twoCell">
    <xdr:from>
      <xdr:col>0</xdr:col>
      <xdr:colOff>463550</xdr:colOff>
      <xdr:row>66</xdr:row>
      <xdr:rowOff>19050</xdr:rowOff>
    </xdr:from>
    <xdr:to>
      <xdr:col>9</xdr:col>
      <xdr:colOff>701675</xdr:colOff>
      <xdr:row>85</xdr:row>
      <xdr:rowOff>28576</xdr:rowOff>
    </xdr:to>
    <xdr:graphicFrame>
      <xdr:nvGraphicFramePr>
        <xdr:cNvPr id="172318" name="Chart 29"/>
        <xdr:cNvGraphicFramePr>
          <a:graphicFrameLocks xmlns:a="http://schemas.openxmlformats.org/drawingml/2006/main"/>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29209</xdr:rowOff>
    </xdr:from>
    <xdr:to>
      <xdr:col>0</xdr:col>
      <xdr:colOff>1209675</xdr:colOff>
      <xdr:row>5</xdr:row>
      <xdr:rowOff>147320</xdr:rowOff>
    </xdr:to>
    <xdr:pic>
      <xdr:nvPicPr>
        <xdr:cNvPr id="2" name="Imagen 1"/>
        <xdr:cNvPicPr>
          <a:picLocks noChangeAspect="1"/>
        </xdr:cNvPicPr>
      </xdr:nvPicPr>
      <xdr:blipFill>
        <a:blip r:embed="rId2"/>
        <a:stretch/>
      </xdr:blipFill>
      <xdr:spPr bwMode="auto">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xdr:blipFill>
      <xdr:spPr bwMode="auto">
        <a:xfrm>
          <a:off x="95884" y="9201785"/>
          <a:ext cx="1040129" cy="7683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295274</xdr:colOff>
      <xdr:row>2</xdr:row>
      <xdr:rowOff>114300</xdr:rowOff>
    </xdr:from>
    <xdr:to>
      <xdr:col>12</xdr:col>
      <xdr:colOff>676275</xdr:colOff>
      <xdr:row>19</xdr:row>
      <xdr:rowOff>76200</xdr:rowOff>
    </xdr:to>
    <xdr:graphicFrame>
      <xdr:nvGraphicFramePr>
        <xdr:cNvPr id="2" name="Gráfico 1"/>
        <xdr:cNvGraphicFramePr>
          <a:graphicFrameLocks xmlns:a="http://schemas.openxmlformats.org/drawingml/2006/main"/>
        </xdr:cNvGraphicFramePr>
      </xdr:nvGraphicFramePr>
      <xdr:xfrm>
        <a:off x="5019675" y="438149"/>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504824</xdr:colOff>
      <xdr:row>4</xdr:row>
      <xdr:rowOff>142875</xdr:rowOff>
    </xdr:from>
    <xdr:to>
      <xdr:col>14</xdr:col>
      <xdr:colOff>685800</xdr:colOff>
      <xdr:row>10</xdr:row>
      <xdr:rowOff>295274</xdr:rowOff>
    </xdr:to>
    <xdr:graphicFrame>
      <xdr:nvGraphicFramePr>
        <xdr:cNvPr id="6" name="117 Gráfico"/>
        <xdr:cNvGraphicFramePr>
          <a:graphicFrameLocks xmlns:a="http://schemas.openxmlformats.org/drawingml/2006/main"/>
        </xdr:cNvGraphicFramePr>
      </xdr:nvGraphicFramePr>
      <xdr:xfrm>
        <a:off x="4228465" y="971550"/>
        <a:ext cx="6782434"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16</xdr:row>
      <xdr:rowOff>0</xdr:rowOff>
    </xdr:from>
    <xdr:to>
      <xdr:col>6</xdr:col>
      <xdr:colOff>9525</xdr:colOff>
      <xdr:row>16</xdr:row>
      <xdr:rowOff>0</xdr:rowOff>
    </xdr:to>
    <xdr:sp>
      <xdr:nvSpPr>
        <xdr:cNvPr id="2" name="Line 1"/>
        <xdr:cNvSpPr>
          <a:spLocks noChangeShapeType="1"/>
        </xdr:cNvSpPr>
      </xdr:nvSpPr>
      <xdr:spPr bwMode="auto">
        <a:xfrm flipH="1" flipV="1">
          <a:off x="5514975" y="6334125"/>
          <a:ext cx="9525" cy="0"/>
        </a:xfrm>
        <a:prstGeom prst="line">
          <a:avLst/>
        </a:prstGeom>
        <a:noFill/>
        <a:ln w="28575">
          <a:solidFill>
            <a:srgbClr val="000000"/>
          </a:solidFill>
          <a:round/>
        </a:ln>
      </xdr:spPr>
    </xdr:sp>
    <xdr:clientData/>
  </xdr:twoCellAnchor>
  <xdr:twoCellAnchor editAs="twoCell">
    <xdr:from>
      <xdr:col>3</xdr:col>
      <xdr:colOff>0</xdr:colOff>
      <xdr:row>26</xdr:row>
      <xdr:rowOff>133351</xdr:rowOff>
    </xdr:from>
    <xdr:to>
      <xdr:col>7</xdr:col>
      <xdr:colOff>923925</xdr:colOff>
      <xdr:row>39</xdr:row>
      <xdr:rowOff>66676</xdr:rowOff>
    </xdr:to>
    <xdr:graphicFrame>
      <xdr:nvGraphicFramePr>
        <xdr:cNvPr id="6" name="Chart 62"/>
        <xdr:cNvGraphicFramePr>
          <a:graphicFrameLocks xmlns:a="http://schemas.openxmlformats.org/drawingml/2006/main"/>
        </xdr:cNvGraphicFramePr>
      </xdr:nvGraphicFramePr>
      <xdr:xfrm>
        <a:off x="2114550" y="10820400"/>
        <a:ext cx="5572125" cy="2038349"/>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xdr:blipFill>
      <xdr:spPr bwMode="auto">
        <a:xfrm>
          <a:off x="9525" y="190500"/>
          <a:ext cx="811530" cy="625475"/>
        </a:xfrm>
        <a:prstGeom prst="rect">
          <a:avLst/>
        </a:prstGeom>
      </xdr:spPr>
    </xdr:pic>
    <xdr:clientData/>
  </xdr:twoCellAnchor>
  <xdr:twoCellAnchor editAs="oneCell">
    <xdr:from>
      <xdr:col>0</xdr:col>
      <xdr:colOff>86359</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xdr:blipFill>
      <xdr:spPr bwMode="auto">
        <a:xfrm>
          <a:off x="86360" y="6657975"/>
          <a:ext cx="811530" cy="6254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PwC" id="{55057A33-E1D3-052A-10BD-15304DBB7D9E}"/>
  <person displayName="Windows User" id="{B6C87936-6CF2-87E9-AB32-4B3BEE6A10F8}"/>
</personList>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Arial"/>
        <a:cs typeface="Arial"/>
      </a:majorFont>
      <a:minorFont>
        <a:latin typeface="Calibri"/>
        <a:ea typeface="Arial"/>
        <a:cs typeface="Arial"/>
      </a:minorFont>
    </a:fontScheme>
    <a:fmtScheme name="Office 2007 - 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threadedComments/threadedComment1.xml><?xml version="1.0" encoding="utf-8"?>
<ThreadedComments xmlns="http://schemas.microsoft.com/office/spreadsheetml/2018/threadedcomments" xmlns:x="http://schemas.openxmlformats.org/spreadsheetml/2006/main">
  <threadedComment ref="B11" personId="{55057A33-E1D3-052A-10BD-15304DBB7D9E}" id="{002A00B8-001A-492E-8D4B-001B00CE00A5}" done="0">
    <text xml:space="preserve">INCLUYE:
Fórmula de construcción del indicador
</text>
  </threadedComment>
  <threadedComment ref="H11" personId="{55057A33-E1D3-052A-10BD-15304DBB7D9E}" id="{00F300CE-00E7-4507-B6CD-004700B000A5}"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2" personId="{55057A33-E1D3-052A-10BD-15304DBB7D9E}" id="{008A0096-00B4-4E21-8143-005A001600A6}" done="0">
    <text xml:space="preserve">INCLUYE:
Cuáles entidades externas o dependencias del MEN son las encargadas del procesamiento y divulgación de la información insumo para el cálculo del indicador?
</text>
  </threadedComment>
  <threadedComment ref="H12" personId="{55057A33-E1D3-052A-10BD-15304DBB7D9E}" id="{007F000B-0059-4E09-B44E-009C00BE0092}" done="0">
    <text xml:space="preserve">INCLUYE:
Cada cuánto tiempo debe ser calculado el indicador?
Con qué frecuencia?.
Esta puede ser:  censal, anual, trimestral, mensual, diaria, etc.
</text>
  </threadedComment>
  <threadedComment ref="B13" personId="{55057A33-E1D3-052A-10BD-15304DBB7D9E}" id="{0095006C-0041-4F72-AC8A-005A00B9003A}" done="0">
    <text xml:space="preserve">Responsable de obtener la medición del indicador
</text>
  </threadedComment>
  <threadedComment ref="H13" personId="{55057A33-E1D3-052A-10BD-15304DBB7D9E}" id="{004500BA-00EB-48B1-8806-006400EC00D0}" done="0">
    <text xml:space="preserve">Responsable del seguimiento, validación de resultados y definición de planes de acción sobre el indicador
</text>
  </threadedComment>
  <threadedComment ref="B14" personId="{55057A33-E1D3-052A-10BD-15304DBB7D9E}" id="{003C003D-006A-4640-A2C3-008F0090006C}" done="0">
    <text xml:space="preserve">Medición, comportamiento o estimación del indicador al inicio de la gestión de gobierno
</text>
  </threadedComment>
  <threadedComment ref="F14" personId="{55057A33-E1D3-052A-10BD-15304DBB7D9E}" id="{00D80000-00E5-453B-A339-003300B2008A}" done="0">
    <text xml:space="preserve">Objetivo propuesto para el indicador, para indicadores estratégicos debe involucrar meta anual según Plan Indicativo
</text>
  </threadedComment>
  <threadedComment ref="F23" personId="{55057A33-E1D3-052A-10BD-15304DBB7D9E}" id="{00AF0050-0018-4DE6-96CF-00AD00B3008A}" done="0">
    <text xml:space="preserve">Cuando se trate de indicadores estratégicos, estos planes deben estar alineados con los planes de acción de las dependencias de la secretaria.
</text>
  </threadedComment>
  <threadedComment ref="H23" personId="{55057A33-E1D3-052A-10BD-15304DBB7D9E}" id="{00080041-00D1-4E25-9E66-00DE00C9002F}" done="0">
    <text xml:space="preserve">Responsable del seguimiento, validación de resultados y definición de planes de acción sobre el indicador
</text>
  </threadedComment>
  <threadedComment ref="F24" personId="{55057A33-E1D3-052A-10BD-15304DBB7D9E}" id="{00600029-0074-4403-AAD0-00AA007C0021}" done="0">
    <text xml:space="preserve">Cuando se trate de indicadores estratégicos, estos planes deben estar alineados con los planes de acción de las dependencias de la secretaria.
</text>
  </threadedComment>
  <threadedComment ref="H24" personId="{55057A33-E1D3-052A-10BD-15304DBB7D9E}" id="{00E60023-0077-482C-894F-007B002A006B}" done="0">
    <text xml:space="preserve">Responsable del seguimiento, validación de resultados y definición de planes de acción sobre el indicador
</text>
  </threadedComment>
  <threadedComment ref="F25" personId="{55057A33-E1D3-052A-10BD-15304DBB7D9E}" id="{00FF008D-00E7-4872-8022-00BC008400FD}" done="0">
    <text xml:space="preserve">Cuando se trate de indicadores estratégicos, estos planes deben estar alineados con los planes de acción de las dependencias de la secretaria.
</text>
  </threadedComment>
  <threadedComment ref="H25" personId="{55057A33-E1D3-052A-10BD-15304DBB7D9E}" id="{00C3008A-00E1-424C-BAF5-005E000E002B}" done="0">
    <text xml:space="preserve">Responsable del seguimiento, validación de resultados y definición de planes de acción sobre el indicador
</text>
  </threadedComment>
  <threadedComment ref="F26" personId="{55057A33-E1D3-052A-10BD-15304DBB7D9E}" id="{007E0081-0019-4D52-876C-005600A3002C}" done="0">
    <text xml:space="preserve">Cuando se trate de indicadores estratégicos, estos planes deben estar alineados con los planes de acción de las dependencias de la secretaria.
</text>
  </threadedComment>
  <threadedComment ref="H26" personId="{55057A33-E1D3-052A-10BD-15304DBB7D9E}" id="{0030009C-0057-45C2-A19A-001C00EF009D}" done="0">
    <text xml:space="preserve">Responsable del seguimiento, validación de resultados y definición de planes de acción sobre el indicador
</text>
  </threadedComment>
  <threadedComment ref="F27" personId="{55057A33-E1D3-052A-10BD-15304DBB7D9E}" id="{000D004A-00F5-46FE-908B-002E00F300FC}" done="0">
    <text xml:space="preserve">Cuando se trate de indicadores estratégicos, estos planes deben estar alineados con los planes de acción de las dependencias de la secretaria.
</text>
  </threadedComment>
  <threadedComment ref="H27" personId="{55057A33-E1D3-052A-10BD-15304DBB7D9E}" id="{00FE00BE-0063-460C-92BC-008B0085002D}" done="0">
    <text xml:space="preserve">Responsable del seguimiento, validación de resultados y definición de planes de acción sobre el indicador
</text>
  </threadedComment>
  <threadedComment ref="F28" personId="{55057A33-E1D3-052A-10BD-15304DBB7D9E}" id="{001E006E-00A3-4C15-9AA2-003900CD00F7}" done="0">
    <text xml:space="preserve">Cuando se trate de indicadores estratégicos, estos planes deben estar alineados con los planes de acción de las dependencias de la secretaria.
</text>
  </threadedComment>
  <threadedComment ref="H28" personId="{55057A33-E1D3-052A-10BD-15304DBB7D9E}" id="{003E0094-00CD-40E6-9B20-00BF00C90088}" done="0">
    <text xml:space="preserve">Responsable del seguimiento, validación de resultados y definición de planes de acción sobre el indicador
</text>
  </threadedComment>
  <threadedComment ref="F29" personId="{55057A33-E1D3-052A-10BD-15304DBB7D9E}" id="{006200B0-008B-4572-A411-00AB00C900ED}" done="0">
    <text xml:space="preserve">Cuando se trate de indicadores estratégicos, estos planes deben estar alineados con los planes de acción de las dependencias de la secretaria.
</text>
  </threadedComment>
  <threadedComment ref="H29" personId="{55057A33-E1D3-052A-10BD-15304DBB7D9E}" id="{00420004-009E-4E4E-8EC3-000E00F4009B}" done="0">
    <text xml:space="preserve">Responsable del seguimiento, validación de resultados y definición de planes de acción sobre el indicador
</text>
  </threadedComment>
  <threadedComment ref="F30" personId="{55057A33-E1D3-052A-10BD-15304DBB7D9E}" id="{00C90017-0058-4E34-BA78-00FB00C100E9}" done="0">
    <text xml:space="preserve">Cuando se trate de indicadores estratégicos, estos planes deben estar alineados con los planes de acción de las dependencias de la secretaria.
</text>
  </threadedComment>
  <threadedComment ref="H30" personId="{55057A33-E1D3-052A-10BD-15304DBB7D9E}" id="{00990033-0020-4081-98E8-000C007F0094}" done="0">
    <text xml:space="preserve">Responsable del seguimiento, validación de resultados y definición de planes de acción sobre el indicador
</text>
  </threadedComment>
  <threadedComment ref="F31" personId="{55057A33-E1D3-052A-10BD-15304DBB7D9E}" id="{008500E7-00F1-43B6-8ABB-00DD00CE0039}" done="0">
    <text xml:space="preserve">Cuando se trate de indicadores estratégicos, estos planes deben estar alineados con los planes de acción de las dependencias de la secretaria.
</text>
  </threadedComment>
  <threadedComment ref="H31" personId="{55057A33-E1D3-052A-10BD-15304DBB7D9E}" id="{00150085-00DB-43FB-8C10-008E002400DE}" done="0">
    <text xml:space="preserve">Responsable del seguimiento, validación de resultados y definición de planes de acción sobre el indicador
</text>
  </threadedComment>
  <threadedComment ref="F32" personId="{55057A33-E1D3-052A-10BD-15304DBB7D9E}" id="{000600A5-0081-4597-B0FA-00450049006A}" done="0">
    <text xml:space="preserve">Cuando se trate de indicadores estratégicos, estos planes deben estar alineados con los planes de acción de las dependencias de la secretaria.
</text>
  </threadedComment>
  <threadedComment ref="H32" personId="{55057A33-E1D3-052A-10BD-15304DBB7D9E}" id="{00C800A0-0099-4F79-B1FC-00AA00DB0029}" done="0">
    <text xml:space="preserve">Responsable del seguimiento, validación de resultados y definición de planes de acción sobre el indicador
</text>
  </threadedComment>
  <threadedComment ref="F33" personId="{55057A33-E1D3-052A-10BD-15304DBB7D9E}" id="{00FE0016-006F-45B3-8893-006900CA0049}" done="0">
    <text xml:space="preserve">Cuando se trate de indicadores estratégicos, estos planes deben estar alineados con los planes de acción de las dependencias de la secretaria.
</text>
  </threadedComment>
  <threadedComment ref="H33" personId="{55057A33-E1D3-052A-10BD-15304DBB7D9E}" id="{00020068-0062-43F9-9BAD-00B400DD005F}" done="0">
    <text xml:space="preserve">Responsable del seguimiento, validación de resultados y definición de planes de acción sobre el indicador
</text>
  </threadedComment>
  <threadedComment ref="F34" personId="{55057A33-E1D3-052A-10BD-15304DBB7D9E}" id="{005E003F-0065-4826-BC2B-00BF002B00E2}" done="0">
    <text xml:space="preserve">Cuando se trate de indicadores estratégicos, estos planes deben estar alineados con los planes de acción de las dependencias de la secretaria.
</text>
  </threadedComment>
  <threadedComment ref="H34" personId="{55057A33-E1D3-052A-10BD-15304DBB7D9E}" id="{00530004-0080-4CB8-B163-004200A300AF}" done="0">
    <text xml:space="preserve">Responsable del seguimiento, validación de resultados y definición de planes de acción sobre el indicador
</text>
  </threadedComment>
  <threadedComment ref="F35" personId="{55057A33-E1D3-052A-10BD-15304DBB7D9E}" id="{00560065-004D-434F-95A0-00FA00850084}" done="0">
    <text xml:space="preserve">Cuando se trate de indicadores estratégicos, estos planes deben estar alineados con los planes de acción de las dependencias de la secretaria.
</text>
  </threadedComment>
  <threadedComment ref="H35" personId="{55057A33-E1D3-052A-10BD-15304DBB7D9E}" id="{008E00D6-007B-4F32-82A1-002800E60085}" done="0">
    <text xml:space="preserve">Responsable del seguimiento, validación de resultados y definición de planes de acción sobre el indicador
</text>
  </threadedComment>
  <threadedComment ref="F36" personId="{55057A33-E1D3-052A-10BD-15304DBB7D9E}" id="{0058000E-004E-4FCA-8E16-0010003000B9}" done="0">
    <text xml:space="preserve">Cuando se trate de indicadores estratégicos, estos planes deben estar alineados con los planes de acción de las dependencias de la secretaria.
</text>
  </threadedComment>
  <threadedComment ref="H36" personId="{55057A33-E1D3-052A-10BD-15304DBB7D9E}" id="{00C30086-001D-4B24-9625-007B00A0008E}" done="0">
    <text xml:space="preserve">Responsable del seguimiento, validación de resultados y definición de planes de acción sobre el indicador
</text>
  </threadedComment>
  <threadedComment ref="F37" personId="{55057A33-E1D3-052A-10BD-15304DBB7D9E}" id="{001400FD-00D2-4873-9DEC-003600C60051}" done="0">
    <text xml:space="preserve">Cuando se trate de indicadores estratégicos, estos planes deben estar alineados con los planes de acción de las dependencias de la secretaria.
</text>
  </threadedComment>
  <threadedComment ref="H37" personId="{55057A33-E1D3-052A-10BD-15304DBB7D9E}" id="{004300F7-006E-4A8C-B9F4-0091000900B7}" done="0">
    <text xml:space="preserve">Responsable del seguimiento, validación de resultados y definición de planes de acción sobre el indicador
</text>
  </threadedComment>
  <threadedComment ref="F38" personId="{55057A33-E1D3-052A-10BD-15304DBB7D9E}" id="{007C0039-0082-4A69-8CC3-00E000200058}" done="0">
    <text xml:space="preserve">Cuando se trate de indicadores estratégicos, estos planes deben estar alineados con los planes de acción de las dependencias de la secretaria.
</text>
  </threadedComment>
  <threadedComment ref="H38" personId="{55057A33-E1D3-052A-10BD-15304DBB7D9E}" id="{009F004F-00B7-41A7-934C-00FE009A002E}" done="0">
    <text xml:space="preserve">Responsable del seguimiento, validación de resultados y definición de planes de acción sobre el indicador
</text>
  </threadedComment>
  <threadedComment ref="F39" personId="{55057A33-E1D3-052A-10BD-15304DBB7D9E}" id="{00C00006-0047-4508-817B-00C50057001A}" done="0">
    <text xml:space="preserve">Cuando se trate de indicadores estratégicos, estos planes deben estar alineados con los planes de acción de las dependencias de la secretaria.
</text>
  </threadedComment>
  <threadedComment ref="H39" personId="{55057A33-E1D3-052A-10BD-15304DBB7D9E}" id="{00A800F2-0082-4EF1-AEAE-0097000C005F}" done="0">
    <text xml:space="preserve">Responsable del seguimiento, validación de resultados y definición de planes de acción sobre el indicador
</text>
  </threadedComment>
  <threadedComment ref="F40" personId="{55057A33-E1D3-052A-10BD-15304DBB7D9E}" id="{005200E9-004A-49EC-9238-00D900C30025}" done="0">
    <text xml:space="preserve">Cuando se trate de indicadores estratégicos, estos planes deben estar alineados con los planes de acción de las dependencias de la secretaria.
</text>
  </threadedComment>
  <threadedComment ref="H40" personId="{55057A33-E1D3-052A-10BD-15304DBB7D9E}" id="{006F0086-0097-4B28-8FDE-0072005900F7}" done="0">
    <text xml:space="preserve">Responsable del seguimiento, validación de resultados y definición de planes de acción sobre el indicador
</text>
  </threadedComment>
  <threadedComment ref="F41" personId="{55057A33-E1D3-052A-10BD-15304DBB7D9E}" id="{00E300A7-00F4-4CF4-9458-005000FE0046}" done="0">
    <text xml:space="preserve">Cuando se trate de indicadores estratégicos, estos planes deben estar alineados con los planes de acción de las dependencias de la secretaria.
</text>
  </threadedComment>
  <threadedComment ref="H41" personId="{55057A33-E1D3-052A-10BD-15304DBB7D9E}" id="{004500F0-0000-4948-81D8-00E300B800E4}" done="0">
    <text xml:space="preserve">Responsable del seguimiento, validación de resultados y definición de planes de acción sobre el indicador
</text>
  </threadedComment>
  <threadedComment ref="F6" personId="{55057A33-E1D3-052A-10BD-15304DBB7D9E}" id="{00630046-00EE-443C-AC7E-00A100E10089}" done="0">
    <text xml:space="preserve">Corresponde al nombre a o la expresión que identifica el indicador
</text>
  </threadedComment>
  <threadedComment ref="I7" personId="{55057A33-E1D3-052A-10BD-15304DBB7D9E}" id="{00BC0054-0006-468E-A6E2-008000A40052}" done="0">
    <text xml:space="preserve">Se marcará SI cuando el indicador pertenezca al conjunto de indicadores inicialmente definido por el MEN en su tablero de indicadores, y NO cuando el indicador haya sido agregado en la secretaria al tablero.
</text>
  </threadedComment>
  <threadedComment ref="B9" personId="{55057A33-E1D3-052A-10BD-15304DBB7D9E}" id="{00040009-0021-4821-9E8B-007F0084003D}" done="0">
    <text xml:space="preserve">INCLUYE:
Qué se espera obtener del indicador?
Cuál es su finalidad?
Qué busca medir? 
Qué uso se espera dar?
</text>
  </threadedComment>
  <threadedComment ref="H9" personId="{55057A33-E1D3-052A-10BD-15304DBB7D9E}" id="{00A30018-0030-4A79-8879-001D00D500AE}" done="0">
    <text xml:space="preserve">INCLUYE:
Por qué es importante su construcción y análisis ?
Por qué el indicador es adecuado para cumplir el objetivo qué se espera de el?
</text>
  </threadedComment>
  <threadedComment ref="B10" personId="{55057A33-E1D3-052A-10BD-15304DBB7D9E}" id="{00360077-00B6-433F-9D9F-00E0004100ED}" done="0">
    <text xml:space="preserve">INCLUYE:
Cómo se mide el indicador?
Cómo de expresa el indicador?
Esta puede ser:  porcentaje, razón, etc.
</text>
  </threadedComment>
  <threadedComment ref="H10" personId="{55057A33-E1D3-052A-10BD-15304DBB7D9E}" id="{000C00E1-004A-46C3-A762-00D0004400A5}" done="0">
    <text xml:space="preserve">INCLUYE:
Cuáles son las variables que componen el indicador?
Cuál es el concepto de estas variables? 
</text>
  </threadedComment>
</ThreadedComments>
</file>

<file path=xl/threadedComments/threadedComment2.xml><?xml version="1.0" encoding="utf-8"?>
<ThreadedComments xmlns="http://schemas.microsoft.com/office/spreadsheetml/2018/threadedcomments" xmlns:x="http://schemas.openxmlformats.org/spreadsheetml/2006/main">
  <threadedComment ref="B11" personId="{55057A33-E1D3-052A-10BD-15304DBB7D9E}" id="{00AB0054-0016-4275-9C1B-00F900B10066}" done="0">
    <text xml:space="preserve">INCLUYE:
Qué se espera obtener del indicador?
Cuál es su finalidad?
Qué busca medir? 
Qué uso se espera dar?
</text>
  </threadedComment>
  <threadedComment ref="H11" personId="{55057A33-E1D3-052A-10BD-15304DBB7D9E}" id="{00490093-005A-476B-8B9A-00ED002B0025}" done="0">
    <text xml:space="preserve">INCLUYE:
Por qué es importante su construcción y análisis ?
Por qué el indicador es adecuado para cumplir el objetivo qué se espera de el?
</text>
  </threadedComment>
  <threadedComment ref="B12" personId="{55057A33-E1D3-052A-10BD-15304DBB7D9E}" id="{005300A5-00EA-44DF-9BA1-003F00AC00B7}" done="0">
    <text xml:space="preserve">INCLUYE:
Cómo se mide el indicador?
Cómo de expresa el indicador?
Esta puede ser:  porcentaje, razón, etc.
</text>
  </threadedComment>
  <threadedComment ref="H12" personId="{55057A33-E1D3-052A-10BD-15304DBB7D9E}" id="{00EA0054-00AB-42AE-9464-000900020059}" done="0">
    <text xml:space="preserve">INCLUYE:
Cuáles son las variables que componen el indicador?
Cuál es el concepto de estas variables? 
</text>
  </threadedComment>
  <threadedComment ref="B13" personId="{55057A33-E1D3-052A-10BD-15304DBB7D9E}" id="{006000AF-001A-4BDA-BD11-0067004C002B}" done="0">
    <text xml:space="preserve">INCLUYE:
Fórmula de construcción del indicador
</text>
  </threadedComment>
  <threadedComment ref="H13" personId="{55057A33-E1D3-052A-10BD-15304DBB7D9E}" id="{00BF0088-00C6-4908-8843-00F9008100B1}"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4" personId="{55057A33-E1D3-052A-10BD-15304DBB7D9E}" id="{004300F7-00D1-4B03-908B-006500EA0051}" done="0">
    <text xml:space="preserve">INCLUYE:
Cuáles entidades externas o dependencias del MEN son las encargadas del procesamiento y divulgación de la información insumo para el cálculo del indicador?
</text>
  </threadedComment>
  <threadedComment ref="H14" personId="{55057A33-E1D3-052A-10BD-15304DBB7D9E}" id="{00DB00D5-0073-4537-A4F3-00D300A400D7}" done="0">
    <text xml:space="preserve">INCLUYE:
Cada cuánto tiempo debe ser calculado el indicador?
Con qué frecuencia?.
Esta puede ser:  censal, anual, trimestral, mensual, diaria, etc.
</text>
  </threadedComment>
  <threadedComment ref="B15" personId="{55057A33-E1D3-052A-10BD-15304DBB7D9E}" id="{00AC0042-0077-4837-A573-0070001F00F3}" done="0">
    <text xml:space="preserve">Responsable de obtener la medición del indicador
</text>
  </threadedComment>
  <threadedComment ref="H15" personId="{55057A33-E1D3-052A-10BD-15304DBB7D9E}" id="{008E0020-00BC-4C37-AF7A-00EC00A100BA}" done="0">
    <text xml:space="preserve">Responsable del seguimiento, validación de resultados y definición de planes de acción sobre el indicador
</text>
  </threadedComment>
  <threadedComment ref="B16" personId="{55057A33-E1D3-052A-10BD-15304DBB7D9E}" id="{008D0096-00B4-4B93-9A68-00FC00C30021}" done="0">
    <text xml:space="preserve">Medición, comportamiento o estimación del indicador al inicio de la gestión de gobierno
</text>
  </threadedComment>
  <threadedComment ref="F16" personId="{55057A33-E1D3-052A-10BD-15304DBB7D9E}" id="{0069008E-00E8-4D46-8416-00D800F20086}" done="0">
    <text xml:space="preserve">Objetivo propuesto para el indicador, para indicadores estratégicos debe involucrar meta anual según Plan Indicativo
</text>
  </threadedComment>
  <threadedComment ref="H16" personId="{55057A33-E1D3-052A-10BD-15304DBB7D9E}" id="{00160036-0073-4F73-AD4C-00BD00F00027}" done="0">
    <text xml:space="preserve">Rangos para la evaluación de las mediciones que se obtengan del indicador .
Aquí se considera un rango que este entre 0 y un valor por debajo de la línea base (primera medición)
</text>
  </threadedComment>
  <threadedComment ref="F25" personId="{55057A33-E1D3-052A-10BD-15304DBB7D9E}" id="{003D0083-0083-41E0-A647-006C005100A8}" done="0">
    <text xml:space="preserve">Cuando se trate de indicadores estratégicos, estos planes deben estar alineados con los planes de acción de las dependencias de la secretaria.
</text>
  </threadedComment>
  <threadedComment ref="H25" personId="{55057A33-E1D3-052A-10BD-15304DBB7D9E}" id="{00B900A9-00DB-4076-8B3E-00A900FF0091}" done="0">
    <text xml:space="preserve">Responsable del seguimiento, validación de resultados y definición de planes de acción sobre el indicador
</text>
  </threadedComment>
  <threadedComment ref="F26" personId="{55057A33-E1D3-052A-10BD-15304DBB7D9E}" id="{001B00A4-0054-4DC3-90D2-00BD00B600CD}" done="0">
    <text xml:space="preserve">Cuando se trate de indicadores estratégicos, estos planes deben estar alineados con los planes de acción de las dependencias de la secretaria.
</text>
  </threadedComment>
  <threadedComment ref="H26" personId="{55057A33-E1D3-052A-10BD-15304DBB7D9E}" id="{002700B3-0057-4D78-A0A0-00F50088002D}" done="0">
    <text xml:space="preserve">Responsable del seguimiento, validación de resultados y definición de planes de acción sobre el indicador
</text>
  </threadedComment>
  <threadedComment ref="F27" personId="{55057A33-E1D3-052A-10BD-15304DBB7D9E}" id="{005400D8-0064-4EEB-85B5-0021005A00E3}" done="0">
    <text xml:space="preserve">Cuando se trate de indicadores estratégicos, estos planes deben estar alineados con los planes de acción de las dependencias de la secretaria.
</text>
  </threadedComment>
  <threadedComment ref="H27" personId="{55057A33-E1D3-052A-10BD-15304DBB7D9E}" id="{00500059-008E-4796-A915-001600650007}" done="0">
    <text xml:space="preserve">Responsable del seguimiento, validación de resultados y definición de planes de acción sobre el indicador
</text>
  </threadedComment>
  <threadedComment ref="F28" personId="{55057A33-E1D3-052A-10BD-15304DBB7D9E}" id="{00790042-00FD-4D96-9E32-002D00B60016}" done="0">
    <text xml:space="preserve">Cuando se trate de indicadores estratégicos, estos planes deben estar alineados con los planes de acción de las dependencias de la secretaria.
</text>
  </threadedComment>
  <threadedComment ref="H28" personId="{55057A33-E1D3-052A-10BD-15304DBB7D9E}" id="{006500E0-006B-422D-BF7B-00C100AF006E}" done="0">
    <text xml:space="preserve">Responsable del seguimiento, validación de resultados y definición de planes de acción sobre el indicador
</text>
  </threadedComment>
  <threadedComment ref="F29" personId="{55057A33-E1D3-052A-10BD-15304DBB7D9E}" id="{005C0047-00A7-4C41-9ACA-00B5008400D3}" done="0">
    <text xml:space="preserve">Cuando se trate de indicadores estratégicos, estos planes deben estar alineados con los planes de acción de las dependencias de la secretaria.
</text>
  </threadedComment>
  <threadedComment ref="H29" personId="{55057A33-E1D3-052A-10BD-15304DBB7D9E}" id="{00D900CE-0015-42DA-ADF4-00EB00BE00ED}" done="0">
    <text xml:space="preserve">Responsable del seguimiento, validación de resultados y definición de planes de acción sobre el indicador
</text>
  </threadedComment>
  <threadedComment ref="F30" personId="{55057A33-E1D3-052A-10BD-15304DBB7D9E}" id="{000C008E-002C-47A8-B33F-00CE00BB00C8}" done="0">
    <text xml:space="preserve">Cuando se trate de indicadores estratégicos, estos planes deben estar alineados con los planes de acción de las dependencias de la secretaria.
</text>
  </threadedComment>
  <threadedComment ref="H30" personId="{55057A33-E1D3-052A-10BD-15304DBB7D9E}" id="{005A00E6-00F6-417A-BDE2-00C9002C0052}" done="0">
    <text xml:space="preserve">Responsable del seguimiento, validación de resultados y definición de planes de acción sobre el indicador
</text>
  </threadedComment>
  <threadedComment ref="F31" personId="{55057A33-E1D3-052A-10BD-15304DBB7D9E}" id="{00DC00FA-0094-46C8-A690-00CD009600E0}" done="0">
    <text xml:space="preserve">Cuando se trate de indicadores estratégicos, estos planes deben estar alineados con los planes de acción de las dependencias de la secretaria.
</text>
  </threadedComment>
  <threadedComment ref="H31" personId="{55057A33-E1D3-052A-10BD-15304DBB7D9E}" id="{00DC002F-00B7-482A-87E6-00CF00D200AA}" done="0">
    <text xml:space="preserve">Responsable del seguimiento, validación de resultados y definición de planes de acción sobre el indicador
</text>
  </threadedComment>
  <threadedComment ref="F32" personId="{55057A33-E1D3-052A-10BD-15304DBB7D9E}" id="{005B00B0-0028-4ADF-8AFD-0048008D004A}" done="0">
    <text xml:space="preserve">Cuando se trate de indicadores estratégicos, estos planes deben estar alineados con los planes de acción de las dependencias de la secretaria.
</text>
  </threadedComment>
  <threadedComment ref="H32" personId="{55057A33-E1D3-052A-10BD-15304DBB7D9E}" id="{008E00ED-0042-4347-83DF-00B400C90042}" done="0">
    <text xml:space="preserve">Responsable del seguimiento, validación de resultados y definición de planes de acción sobre el indicador
</text>
  </threadedComment>
  <threadedComment ref="F33" personId="{55057A33-E1D3-052A-10BD-15304DBB7D9E}" id="{005C0016-0072-4F69-9E0B-0014005A0073}" done="0">
    <text xml:space="preserve">Cuando se trate de indicadores estratégicos, estos planes deben estar alineados con los planes de acción de las dependencias de la secretaria.
</text>
  </threadedComment>
  <threadedComment ref="H33" personId="{55057A33-E1D3-052A-10BD-15304DBB7D9E}" id="{00E100A4-00BE-416E-98F1-006B006900A6}" done="0">
    <text xml:space="preserve">Responsable del seguimiento, validación de resultados y definición de planes de acción sobre el indicador
</text>
  </threadedComment>
  <threadedComment ref="F34" personId="{55057A33-E1D3-052A-10BD-15304DBB7D9E}" id="{00EF00D1-003B-4A24-9479-004400F40006}" done="0">
    <text xml:space="preserve">Cuando se trate de indicadores estratégicos, estos planes deben estar alineados con los planes de acción de las dependencias de la secretaria.
</text>
  </threadedComment>
  <threadedComment ref="H34" personId="{55057A33-E1D3-052A-10BD-15304DBB7D9E}" id="{0088001C-0095-437C-AD7B-002B004C00A4}" done="0">
    <text xml:space="preserve">Responsable del seguimiento, validación de resultados y definición de planes de acción sobre el indicador
</text>
  </threadedComment>
  <threadedComment ref="F35" personId="{55057A33-E1D3-052A-10BD-15304DBB7D9E}" id="{006400C6-008B-4B0D-AA46-002F009600F2}" done="0">
    <text xml:space="preserve">Cuando se trate de indicadores estratégicos, estos planes deben estar alineados con los planes de acción de las dependencias de la secretaria.
</text>
  </threadedComment>
  <threadedComment ref="H35" personId="{55057A33-E1D3-052A-10BD-15304DBB7D9E}" id="{00710057-0070-4C8E-B71E-0067004B0049}" done="0">
    <text xml:space="preserve">Responsable del seguimiento, validación de resultados y definición de planes de acción sobre el indicador
</text>
  </threadedComment>
  <threadedComment ref="F36" personId="{55057A33-E1D3-052A-10BD-15304DBB7D9E}" id="{004E0019-00AB-4C60-B2B5-006A00B80063}" done="0">
    <text xml:space="preserve">Cuando se trate de indicadores estratégicos, estos planes deben estar alineados con los planes de acción de las dependencias de la secretaria.
</text>
  </threadedComment>
  <threadedComment ref="H36" personId="{55057A33-E1D3-052A-10BD-15304DBB7D9E}" id="{00D0009B-0038-4202-8ABA-00D5007E00E1}" done="0">
    <text xml:space="preserve">Responsable del seguimiento, validación de resultados y definición de planes de acción sobre el indicador
</text>
  </threadedComment>
  <threadedComment ref="F37" personId="{55057A33-E1D3-052A-10BD-15304DBB7D9E}" id="{007D0030-0025-429A-A849-00C9001300C7}" done="0">
    <text xml:space="preserve">Cuando se trate de indicadores estratégicos, estos planes deben estar alineados con los planes de acción de las dependencias de la secretaria.
</text>
  </threadedComment>
  <threadedComment ref="H37" personId="{55057A33-E1D3-052A-10BD-15304DBB7D9E}" id="{0013006D-0016-4B73-AC72-006A003F00FB}" done="0">
    <text xml:space="preserve">Responsable del seguimiento, validación de resultados y definición de planes de acción sobre el indicador
</text>
  </threadedComment>
  <threadedComment ref="F38" personId="{55057A33-E1D3-052A-10BD-15304DBB7D9E}" id="{7A90494D-737F-2B36-E69D-463904A868F9}" done="0">
    <text xml:space="preserve">Cuando se trate de indicadores estratégicos, estos planes deben estar alineados con los planes de acción de las dependencias de la secretaria.
</text>
  </threadedComment>
  <threadedComment ref="H38" personId="{55057A33-E1D3-052A-10BD-15304DBB7D9E}" id="{00EE0093-0073-42BF-9FA8-005B00270062}" done="0">
    <text xml:space="preserve">Responsable del seguimiento, validación de resultados y definición de planes de acción sobre el indicador
</text>
  </threadedComment>
  <threadedComment ref="F39" personId="{55057A33-E1D3-052A-10BD-15304DBB7D9E}" id="{8705161F-B47D-EDC2-B9AB-D404FA10772D}" done="0">
    <text xml:space="preserve">Cuando se trate de indicadores estratégicos, estos planes deben estar alineados con los planes de acción de las dependencias de la secretaria.
</text>
  </threadedComment>
  <threadedComment ref="H39" personId="{55057A33-E1D3-052A-10BD-15304DBB7D9E}" id="{00500011-00F7-4403-B6F9-001C000F0024}" done="0">
    <text xml:space="preserve">Responsable del seguimiento, validación de resultados y definición de planes de acción sobre el indicador
</text>
  </threadedComment>
  <threadedComment ref="F40" personId="{55057A33-E1D3-052A-10BD-15304DBB7D9E}" id="{85963EEC-F8C6-B615-E9FB-CAEB7507B77D}" done="0">
    <text xml:space="preserve">Cuando se trate de indicadores estratégicos, estos planes deben estar alineados con los planes de acción de las dependencias de la secretaria.
</text>
  </threadedComment>
  <threadedComment ref="H40" personId="{55057A33-E1D3-052A-10BD-15304DBB7D9E}" id="{006A002C-008D-4D9C-A44A-0064000F008E}" done="0">
    <text xml:space="preserve">Responsable del seguimiento, validación de resultados y definición de planes de acción sobre el indicador
</text>
  </threadedComment>
  <threadedComment ref="F41" personId="{55057A33-E1D3-052A-10BD-15304DBB7D9E}" id="{C29E2201-8E4F-4B49-B94C-3B568124B2BE}" done="0">
    <text xml:space="preserve">Cuando se trate de indicadores estratégicos, estos planes deben estar alineados con los planes de acción de las dependencias de la secretaria.
</text>
  </threadedComment>
  <threadedComment ref="H41" personId="{55057A33-E1D3-052A-10BD-15304DBB7D9E}" id="{00AF0069-005D-4027-88BA-00270081002C}" done="0">
    <text xml:space="preserve">Responsable del seguimiento, validación de resultados y definición de planes de acción sobre el indicador
</text>
  </threadedComment>
  <threadedComment ref="F42" personId="{55057A33-E1D3-052A-10BD-15304DBB7D9E}" id="{EB79932D-1E38-2F2E-E70A-21D58A2C8CA9}" done="0">
    <text xml:space="preserve">Cuando se trate de indicadores estratégicos, estos planes deben estar alineados con los planes de acción de las dependencias de la secretaria.
</text>
  </threadedComment>
  <threadedComment ref="H42" personId="{55057A33-E1D3-052A-10BD-15304DBB7D9E}" id="{00CD008D-00D0-4E81-84A9-009900FD00CC}" done="0">
    <text xml:space="preserve">Responsable del seguimiento, validación de resultados y definición de planes de acción sobre el indicador
</text>
  </threadedComment>
  <threadedComment ref="F43" personId="{55057A33-E1D3-052A-10BD-15304DBB7D9E}" id="{007A005D-00CE-45CF-BB4C-001600DF0053}" done="0">
    <text xml:space="preserve">Cuando se trate de indicadores estratégicos, estos planes deben estar alineados con los planes de acción de las dependencias de la secretaria.
</text>
  </threadedComment>
  <threadedComment ref="H43" personId="{55057A33-E1D3-052A-10BD-15304DBB7D9E}" id="{00B8009D-008E-4DC8-87BA-0030005E007B}" done="0">
    <text xml:space="preserve">Responsable del seguimiento, validación de resultados y definición de planes de acción sobre el indicador
</text>
  </threadedComment>
  <threadedComment ref="F44" personId="{55057A33-E1D3-052A-10BD-15304DBB7D9E}" id="{006800D9-00B6-490A-93ED-00C000070042}" done="0">
    <text xml:space="preserve">Cuando se trate de indicadores estratégicos, estos planes deben estar alineados con los planes de acción de las dependencias de la secretaria.
</text>
  </threadedComment>
  <threadedComment ref="H44" personId="{55057A33-E1D3-052A-10BD-15304DBB7D9E}" id="{009F00DF-0082-4557-A0CE-00A100BB0086}" done="0">
    <text xml:space="preserve">Responsable del seguimiento, validación de resultados y definición de planes de acción sobre el indicador
</text>
  </threadedComment>
  <threadedComment ref="F8" personId="{55057A33-E1D3-052A-10BD-15304DBB7D9E}" id="{00240041-0040-4614-B2BB-0036002F008B}" done="0">
    <text xml:space="preserve">Corresponde al nombre a o la expresión que identifica el indicador
</text>
  </threadedComment>
  <threadedComment ref="I9" personId="{55057A33-E1D3-052A-10BD-15304DBB7D9E}" id="{00F300D6-00D3-4ECC-8E05-00E2006D0079}" done="0">
    <text xml:space="preserve">Se marcará SI cuando el indicador pertenezca al conjunto de indicadores inicialmente definido por el MEN en su tablero de indicadores, y NO cuando el indicador haya sido agregado en la secretaria al tablero.
</text>
  </threadedComment>
</ThreadedComments>
</file>

<file path=xl/threadedComments/threadedComment3.xml><?xml version="1.0" encoding="utf-8"?>
<ThreadedComments xmlns="http://schemas.microsoft.com/office/spreadsheetml/2018/threadedcomments" xmlns:x="http://schemas.openxmlformats.org/spreadsheetml/2006/main">
  <threadedComment ref="C4" personId="{55057A33-E1D3-052A-10BD-15304DBB7D9E}" id="{00BD0039-0034-4DAB-8373-008D005200DC}" done="0">
    <text xml:space="preserve">Rangos para la evaluación de las mediciones que se obtengan del indicador .
Aquí se considera un rango que este entre 0 y un valor por debajo de la línea base (primera medición)
</text>
  </threadedComment>
</ThreadedComments>
</file>

<file path=xl/threadedComments/threadedComment4.xml><?xml version="1.0" encoding="utf-8"?>
<ThreadedComments xmlns="http://schemas.microsoft.com/office/spreadsheetml/2018/threadedcomments" xmlns:x="http://schemas.openxmlformats.org/spreadsheetml/2006/main">
  <threadedComment ref="S11" personId="{B6C87936-6CF2-87E9-AB32-4B3BEE6A10F8}" id="{00660049-00EC-4604-8CC0-0026000F0023}" done="0">
    <text xml:space="preserve">%
</text>
  </threadedComment>
</ThreadedComments>
</file>

<file path=xl/threadedComments/threadedComment5.xml><?xml version="1.0" encoding="utf-8"?>
<ThreadedComments xmlns="http://schemas.microsoft.com/office/spreadsheetml/2018/threadedcomments" xmlns:x="http://schemas.openxmlformats.org/spreadsheetml/2006/main">
  <threadedComment ref="B11" personId="{55057A33-E1D3-052A-10BD-15304DBB7D9E}" id="{008600A8-009B-4ACC-B91A-001B00A80021}" done="0">
    <text xml:space="preserve">INCLUYE:
Cómo se mide el indicador?
Cómo de expresa el indicador?
Esta puede ser:  porcentaje, razón, etc.
</text>
  </threadedComment>
  <threadedComment ref="H11" personId="{55057A33-E1D3-052A-10BD-15304DBB7D9E}" id="{00E9003C-0074-491D-A9A2-00E20078008F}" done="0">
    <text xml:space="preserve">INCLUYE:
Cuáles son las variables que componen el indicador?
Cuál es el concepto de estas variables? 
</text>
  </threadedComment>
  <threadedComment ref="B12" personId="{55057A33-E1D3-052A-10BD-15304DBB7D9E}" id="{000F00B0-00BF-42B3-9DEE-007400AB0087}" done="0">
    <text xml:space="preserve">INCLUYE:
Fórmula de construcción del indicador
</text>
  </threadedComment>
  <threadedComment ref="H12" personId="{55057A33-E1D3-052A-10BD-15304DBB7D9E}" id="{00AC00F4-0056-4872-9088-00CD00C2000B}"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3" personId="{55057A33-E1D3-052A-10BD-15304DBB7D9E}" id="{002900B9-0028-44DE-A36F-006E0012007C}" done="0">
    <text xml:space="preserve">INCLUYE:
Cuáles entidades externas o dependencias del MEN son las encargadas del procesamiento y divulgación de la información insumo para el cálculo del indicador?
</text>
  </threadedComment>
  <threadedComment ref="H13" personId="{55057A33-E1D3-052A-10BD-15304DBB7D9E}" id="{002100F6-00B9-46A1-9C96-00DB00450023}" done="0">
    <text xml:space="preserve">INCLUYE:
Cada cuánto tiempo debe ser calculado el indicador?
Con qué frecuencia?.
Esta puede ser:  censal, anual, trimestral, mensual, diaria, etc.
</text>
  </threadedComment>
  <threadedComment ref="B14" personId="{55057A33-E1D3-052A-10BD-15304DBB7D9E}" id="{00E50066-00A0-4B09-B262-001D00D800AC}" done="0">
    <text xml:space="preserve">Responsable de obtener la medición del indicador
</text>
  </threadedComment>
  <threadedComment ref="H14" personId="{55057A33-E1D3-052A-10BD-15304DBB7D9E}" id="{00F80007-0007-4887-A82E-0040009C00A5}" done="0">
    <text xml:space="preserve">Responsable del seguimiento, validación de resultados y definición de planes de acción sobre el indicador
</text>
  </threadedComment>
  <threadedComment ref="B15" personId="{55057A33-E1D3-052A-10BD-15304DBB7D9E}" id="{0094009D-002F-4932-BAC6-00D600350004}" done="0">
    <text xml:space="preserve">Medición, comportamiento o estimación del indicador al inicio de la gestión de gobierno
</text>
  </threadedComment>
  <threadedComment ref="F15" personId="{55057A33-E1D3-052A-10BD-15304DBB7D9E}" id="{0023002D-00EA-4542-9CED-0073009E009F}" done="0">
    <text xml:space="preserve">Objetivo propuesto para el indicador, para indicadores estratégicos debe involucrar meta anual según Plan Indicativo
</text>
  </threadedComment>
  <threadedComment ref="H15" personId="{55057A33-E1D3-052A-10BD-15304DBB7D9E}" id="{00C70082-001F-4D95-83DA-002F00A200B1}" done="0">
    <text xml:space="preserve">Rangos para la evaluación de las mediciones que se obtengan del indicador .
Aquí se considera un rango que este entre 0 y un valor por debajo de la línea base (primera medición)
</text>
  </threadedComment>
  <threadedComment ref="F7" personId="{55057A33-E1D3-052A-10BD-15304DBB7D9E}" id="{00D300AB-0049-462D-83B8-00270064005B}" done="0">
    <text xml:space="preserve">Corresponde al nombre a o la expresión que identifica el indicador
</text>
  </threadedComment>
  <threadedComment ref="I8" personId="{55057A33-E1D3-052A-10BD-15304DBB7D9E}" id="{004F007B-00F8-40B0-BC23-00FC00D90021}" done="0">
    <text xml:space="preserve">Se marcará SI cuando el indicador pertenezca al conjunto de indicadores inicialmente definido por el MEN en su tablero de indicadores, y NO cuando el indicador haya sido agregado en la secretaria al tablero.
</text>
  </threadedComment>
  <threadedComment ref="B10" personId="{55057A33-E1D3-052A-10BD-15304DBB7D9E}" id="{00780008-004E-46E6-94AE-005200490069}" done="0">
    <text xml:space="preserve">INCLUYE:
Qué se espera obtener del indicador?
Cuál es su finalidad?
Qué busca medir? 
Qué uso se espera dar?
</text>
  </threadedComment>
  <threadedComment ref="H10" personId="{55057A33-E1D3-052A-10BD-15304DBB7D9E}" id="{003D002D-0083-453F-895F-005300D10000}" done="0">
    <text xml:space="preserve">INCLUYE:
Por qué es importante su construcción y análisis ?
Por qué el indicador es adecuado para cumplir el objetivo qué se espera de el?
</text>
  </threadedComment>
</ThreadedComments>
</file>

<file path=xl/worksheets/_rels/sheet1.xml.rels><?xml version="1.0" encoding="UTF-8" standalone="yes"?><Relationships xmlns="http://schemas.openxmlformats.org/package/2006/relationships"><Relationship  Id="rId1" Type="http://schemas.microsoft.com/office/2017/10/relationships/threadedComment" Target="../threadedComments/threadedComment1.xml"/><Relationship  Id="rId2" Type="http://schemas.openxmlformats.org/officeDocument/2006/relationships/comments" Target="../comments1.xml"/><Relationship  Id="rId3" Type="http://schemas.openxmlformats.org/officeDocument/2006/relationships/drawing" Target="../drawings/drawing1.xml"/><Relationship  Id="rId4"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Relationships xmlns="http://schemas.openxmlformats.org/package/2006/relationships"><Relationship  Id="rId1" Type="http://schemas.microsoft.com/office/2017/10/relationships/threadedComment" Target="../threadedComments/threadedComment2.xml"/><Relationship  Id="rId2" Type="http://schemas.openxmlformats.org/officeDocument/2006/relationships/comments" Target="../comments2.xml"/><Relationship  Id="rId3" Type="http://schemas.openxmlformats.org/officeDocument/2006/relationships/drawing" Target="../drawings/drawing3.xml"/><Relationship  Id="rId4" Type="http://schemas.openxmlformats.org/officeDocument/2006/relationships/vmlDrawing" Target="../drawings/vmlDrawing2.vml"/></Relationships>
</file>

<file path=xl/worksheets/_rels/sheet4.xml.rels><?xml version="1.0" encoding="UTF-8" standalone="yes"?><Relationships xmlns="http://schemas.openxmlformats.org/package/2006/relationships"><Relationship  Id="rId1" Type="http://schemas.microsoft.com/office/2017/10/relationships/threadedComment" Target="../threadedComments/threadedComment3.xml"/><Relationship  Id="rId2" Type="http://schemas.openxmlformats.org/officeDocument/2006/relationships/comments" Target="../comments3.xml"/><Relationship  Id="rId3" Type="http://schemas.openxmlformats.org/officeDocument/2006/relationships/drawing" Target="../drawings/drawing4.xml"/><Relationship  Id="rId4" Type="http://schemas.openxmlformats.org/officeDocument/2006/relationships/vmlDrawing" Target="../drawings/vmlDrawing3.vml"/></Relationships>
</file>

<file path=xl/worksheets/_rels/sheet5.xml.rels><?xml version="1.0" encoding="UTF-8" standalone="yes"?><Relationships xmlns="http://schemas.openxmlformats.org/package/2006/relationships"><Relationship  Id="rId1" Type="http://schemas.microsoft.com/office/2017/10/relationships/threadedComment" Target="../threadedComments/threadedComment4.xml"/><Relationship  Id="rId2" Type="http://schemas.openxmlformats.org/officeDocument/2006/relationships/comments" Target="../comments4.xml"/><Relationship  Id="rId3" Type="http://schemas.openxmlformats.org/officeDocument/2006/relationships/drawing" Target="../drawings/drawing5.xml"/><Relationship  Id="rId4" Type="http://schemas.openxmlformats.org/officeDocument/2006/relationships/vmlDrawing" Target="../drawings/vmlDrawing4.vml"/></Relationships>
</file>

<file path=xl/worksheets/_rels/sheet6.xml.rels><?xml version="1.0" encoding="UTF-8" standalone="yes"?><Relationships xmlns="http://schemas.openxmlformats.org/package/2006/relationships"><Relationship  Id="rId1" Type="http://schemas.microsoft.com/office/2017/10/relationships/threadedComment" Target="../threadedComments/threadedComment5.xml"/><Relationship  Id="rId2" Type="http://schemas.openxmlformats.org/officeDocument/2006/relationships/comments" Target="../comments5.xml"/><Relationship  Id="rId3" Type="http://schemas.openxmlformats.org/officeDocument/2006/relationships/drawing" Target="../drawings/drawing6.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1">
    <tabColor theme="6" tint="-0.249977111117893"/>
    <outlinePr applyStyles="0" summaryBelow="1" summaryRight="1" showOutlineSymbols="1"/>
    <pageSetUpPr autoPageBreaks="1" fitToPage="1"/>
  </sheetPr>
  <sheetViews>
    <sheetView view="pageBreakPreview" topLeftCell="A13" zoomScale="110" workbookViewId="0">
      <selection activeCell="C30" activeCellId="0" sqref="C30"/>
    </sheetView>
  </sheetViews>
  <sheetFormatPr defaultColWidth="11.4285714285714" defaultRowHeight="12.75"/>
  <cols>
    <col customWidth="1" min="1" max="1" width="19.285714285714299"/>
    <col customWidth="1" min="2" max="2" width="6.71428571428571"/>
    <col customWidth="1" min="3" max="3" style="1" width="7.71428571428571"/>
    <col customWidth="1" min="4" max="4" style="2" width="12.285714285714301"/>
    <col customWidth="1" min="5" max="5" width="86"/>
    <col customWidth="1" min="6" max="6" style="3" width="19.8571428571429"/>
    <col customWidth="1" min="7" max="7" width="16.1428571428571"/>
    <col customWidth="1" min="8" max="8" width="23.571428571428601"/>
    <col customWidth="1" min="9" max="9" width="14.714285714285699"/>
    <col customWidth="1" min="10" max="10" width="21.285714285714299"/>
    <col customWidth="1" hidden="1" min="11" max="12" width="11.4285714285714"/>
    <col customWidth="1" hidden="1" min="13" max="13" width="1.28571428571429"/>
  </cols>
  <sheetData>
    <row r="1" ht="15" customHeight="1">
      <c r="A1" s="4"/>
      <c r="B1" s="5"/>
      <c r="C1" s="6"/>
      <c r="D1" s="7"/>
      <c r="E1" s="8" t="s">
        <v>0</v>
      </c>
      <c r="F1" s="9"/>
      <c r="G1" s="9"/>
      <c r="H1" s="10"/>
      <c r="I1" s="11" t="s">
        <v>1</v>
      </c>
      <c r="J1" s="12" t="s">
        <v>2</v>
      </c>
      <c r="K1" s="13"/>
      <c r="L1" s="13"/>
      <c r="M1" s="13"/>
    </row>
    <row r="2" ht="15" customHeight="1">
      <c r="A2" s="14"/>
      <c r="B2" s="5"/>
      <c r="C2" s="6"/>
      <c r="D2" s="7"/>
      <c r="E2" s="15"/>
      <c r="F2" s="16"/>
      <c r="G2" s="16"/>
      <c r="H2" s="17"/>
      <c r="I2" s="18" t="s">
        <v>3</v>
      </c>
      <c r="J2" s="19" t="s">
        <v>4</v>
      </c>
      <c r="K2" s="13"/>
      <c r="L2" s="13"/>
      <c r="M2" s="13"/>
    </row>
    <row r="3" ht="15" customHeight="1">
      <c r="A3" s="14"/>
      <c r="B3" s="5"/>
      <c r="C3" s="6"/>
      <c r="D3" s="7"/>
      <c r="E3" s="15"/>
      <c r="F3" s="16"/>
      <c r="G3" s="16"/>
      <c r="H3" s="17"/>
      <c r="I3" s="18" t="s">
        <v>5</v>
      </c>
      <c r="J3" s="20" t="s">
        <v>6</v>
      </c>
      <c r="K3" s="13"/>
      <c r="L3" s="13"/>
      <c r="M3" s="13"/>
    </row>
    <row r="4" ht="15" customHeight="1">
      <c r="A4" s="14"/>
      <c r="B4" s="21" t="s">
        <v>7</v>
      </c>
      <c r="C4" s="22"/>
      <c r="D4" s="23"/>
      <c r="E4" s="15"/>
      <c r="F4" s="16"/>
      <c r="G4" s="16"/>
      <c r="H4" s="17"/>
      <c r="I4" s="24" t="s">
        <v>8</v>
      </c>
      <c r="J4" s="25" t="s">
        <v>9</v>
      </c>
      <c r="K4" s="13"/>
      <c r="L4" s="13"/>
      <c r="M4" s="13"/>
    </row>
    <row r="5" ht="24.949999999999999" customHeight="1">
      <c r="A5" s="26" t="s">
        <v>10</v>
      </c>
      <c r="B5" s="27"/>
      <c r="C5" s="27"/>
      <c r="D5" s="27"/>
      <c r="E5" s="27"/>
      <c r="F5" s="27"/>
      <c r="G5" s="27"/>
      <c r="H5" s="27"/>
      <c r="I5" s="27"/>
      <c r="J5" s="28"/>
      <c r="L5" s="29"/>
    </row>
    <row r="6" ht="24.75" customHeight="1">
      <c r="A6" s="30" t="s">
        <v>11</v>
      </c>
      <c r="B6" s="31" t="s">
        <v>2</v>
      </c>
      <c r="C6" s="32"/>
      <c r="D6" s="33"/>
      <c r="E6" s="34" t="s">
        <v>12</v>
      </c>
      <c r="F6" s="35" t="s">
        <v>13</v>
      </c>
      <c r="G6" s="36"/>
      <c r="H6" s="37"/>
      <c r="I6" s="38" t="s">
        <v>14</v>
      </c>
      <c r="J6" s="39" t="s">
        <v>15</v>
      </c>
      <c r="L6" s="29"/>
    </row>
    <row r="7" ht="24" customHeight="1">
      <c r="A7" s="40"/>
      <c r="B7" s="41"/>
      <c r="C7" s="42"/>
      <c r="D7" s="43"/>
      <c r="E7" s="44"/>
      <c r="F7" s="45"/>
      <c r="G7" s="46"/>
      <c r="H7" s="47"/>
      <c r="I7" s="48" t="s">
        <v>16</v>
      </c>
      <c r="J7" s="49"/>
      <c r="L7" s="29"/>
    </row>
    <row r="8">
      <c r="A8" s="50"/>
      <c r="B8" s="51"/>
      <c r="C8" s="51"/>
      <c r="D8" s="51"/>
      <c r="E8" s="51"/>
      <c r="F8" s="51"/>
      <c r="G8" s="51"/>
      <c r="H8" s="51"/>
      <c r="I8" s="51"/>
      <c r="J8" s="52"/>
      <c r="L8" s="29"/>
    </row>
    <row r="9" ht="71.25" customHeight="1">
      <c r="A9" s="53" t="s">
        <v>17</v>
      </c>
      <c r="B9" s="54" t="s">
        <v>18</v>
      </c>
      <c r="C9" s="55"/>
      <c r="D9" s="55"/>
      <c r="E9" s="55"/>
      <c r="F9" s="56"/>
      <c r="G9" s="57" t="s">
        <v>19</v>
      </c>
      <c r="H9" s="54" t="s">
        <v>20</v>
      </c>
      <c r="I9" s="55"/>
      <c r="J9" s="58"/>
      <c r="L9" s="29"/>
    </row>
    <row r="10" ht="96" customHeight="1">
      <c r="A10" s="53" t="s">
        <v>21</v>
      </c>
      <c r="B10" s="54" t="s">
        <v>22</v>
      </c>
      <c r="C10" s="55"/>
      <c r="D10" s="55"/>
      <c r="E10" s="55"/>
      <c r="F10" s="56"/>
      <c r="G10" s="57" t="s">
        <v>23</v>
      </c>
      <c r="H10" s="59" t="s">
        <v>24</v>
      </c>
      <c r="I10" s="60"/>
      <c r="J10" s="61"/>
      <c r="L10" s="29"/>
    </row>
    <row r="11" ht="130.5" customHeight="1">
      <c r="A11" s="53" t="s">
        <v>25</v>
      </c>
      <c r="B11" s="54" t="s">
        <v>26</v>
      </c>
      <c r="C11" s="55"/>
      <c r="D11" s="55"/>
      <c r="E11" s="55"/>
      <c r="F11" s="56"/>
      <c r="G11" s="57" t="s">
        <v>27</v>
      </c>
      <c r="H11" s="54" t="s">
        <v>28</v>
      </c>
      <c r="I11" s="55"/>
      <c r="J11" s="58"/>
      <c r="L11" s="29"/>
    </row>
    <row r="12" ht="69.950000000000003" customHeight="1">
      <c r="A12" s="53" t="s">
        <v>29</v>
      </c>
      <c r="B12" s="54" t="s">
        <v>30</v>
      </c>
      <c r="C12" s="55"/>
      <c r="D12" s="55"/>
      <c r="E12" s="55"/>
      <c r="F12" s="56"/>
      <c r="G12" s="57" t="s">
        <v>31</v>
      </c>
      <c r="H12" s="54" t="s">
        <v>32</v>
      </c>
      <c r="I12" s="55"/>
      <c r="J12" s="58"/>
      <c r="L12" s="29"/>
    </row>
    <row r="13" ht="42.75" customHeight="1">
      <c r="A13" s="53" t="s">
        <v>33</v>
      </c>
      <c r="B13" s="54" t="s">
        <v>34</v>
      </c>
      <c r="C13" s="55"/>
      <c r="D13" s="55"/>
      <c r="E13" s="55"/>
      <c r="F13" s="56"/>
      <c r="G13" s="57" t="s">
        <v>35</v>
      </c>
      <c r="H13" s="62" t="s">
        <v>34</v>
      </c>
      <c r="I13" s="62"/>
      <c r="J13" s="62"/>
      <c r="L13" s="29"/>
    </row>
    <row r="14" ht="25.5" customHeight="1">
      <c r="A14" s="63" t="s">
        <v>36</v>
      </c>
      <c r="B14" s="64">
        <v>10</v>
      </c>
      <c r="C14" s="65"/>
      <c r="D14" s="66"/>
      <c r="E14" s="67" t="s">
        <v>37</v>
      </c>
      <c r="F14" s="68">
        <v>6</v>
      </c>
      <c r="G14" s="67" t="s">
        <v>38</v>
      </c>
      <c r="H14" s="69" t="s">
        <v>39</v>
      </c>
      <c r="I14" s="70" t="s">
        <v>40</v>
      </c>
      <c r="J14" s="71" t="s">
        <v>41</v>
      </c>
      <c r="L14" s="29"/>
      <c r="N14" s="72"/>
      <c r="O14" s="72"/>
    </row>
    <row r="15" ht="27.75" customHeight="1">
      <c r="A15" s="73"/>
      <c r="B15" s="74"/>
      <c r="C15" s="74"/>
      <c r="D15" s="75"/>
      <c r="E15" s="76"/>
      <c r="F15" s="77"/>
      <c r="G15" s="76"/>
      <c r="H15" s="78" t="s">
        <v>42</v>
      </c>
      <c r="I15" s="79" t="s">
        <v>43</v>
      </c>
      <c r="J15" s="80" t="s">
        <v>44</v>
      </c>
      <c r="N15" s="72"/>
      <c r="O15" s="72"/>
    </row>
    <row r="16" ht="13.5">
      <c r="A16" s="81"/>
      <c r="B16" s="82"/>
      <c r="C16" s="82"/>
      <c r="D16" s="82"/>
      <c r="E16" s="82"/>
      <c r="F16" s="82"/>
      <c r="G16" s="82"/>
      <c r="H16" s="82"/>
      <c r="I16" s="82"/>
      <c r="J16" s="83"/>
    </row>
    <row r="17" ht="15" customHeight="1">
      <c r="A17" s="4"/>
      <c r="B17" s="84" t="s">
        <v>45</v>
      </c>
      <c r="C17" s="84"/>
      <c r="D17" s="84"/>
      <c r="E17" s="85" t="s">
        <v>46</v>
      </c>
      <c r="F17" s="85"/>
      <c r="G17" s="85"/>
      <c r="H17" s="85"/>
      <c r="I17" s="11" t="s">
        <v>1</v>
      </c>
      <c r="J17" s="12" t="s">
        <v>2</v>
      </c>
    </row>
    <row r="18" ht="15" customHeight="1">
      <c r="A18" s="14"/>
      <c r="B18" s="86"/>
      <c r="C18" s="86"/>
      <c r="D18" s="86"/>
      <c r="E18" s="87"/>
      <c r="F18" s="87"/>
      <c r="G18" s="87"/>
      <c r="H18" s="87"/>
      <c r="I18" s="18" t="s">
        <v>3</v>
      </c>
      <c r="J18" s="19" t="s">
        <v>4</v>
      </c>
    </row>
    <row r="19" ht="15" customHeight="1">
      <c r="A19" s="14"/>
      <c r="B19" s="86"/>
      <c r="C19" s="86"/>
      <c r="D19" s="86"/>
      <c r="E19" s="87"/>
      <c r="F19" s="87"/>
      <c r="G19" s="87"/>
      <c r="H19" s="87"/>
      <c r="I19" s="18" t="s">
        <v>5</v>
      </c>
      <c r="J19" s="20" t="s">
        <v>6</v>
      </c>
    </row>
    <row r="20" ht="15" customHeight="1">
      <c r="A20" s="14"/>
      <c r="B20" s="86"/>
      <c r="C20" s="86"/>
      <c r="D20" s="86"/>
      <c r="E20" s="87"/>
      <c r="F20" s="87"/>
      <c r="G20" s="87"/>
      <c r="H20" s="87"/>
      <c r="I20" s="18" t="s">
        <v>8</v>
      </c>
      <c r="J20" s="25" t="s">
        <v>9</v>
      </c>
    </row>
    <row r="21" ht="24.949999999999999" customHeight="1">
      <c r="A21" s="88" t="s">
        <v>47</v>
      </c>
      <c r="B21" s="89"/>
      <c r="C21" s="89"/>
      <c r="D21" s="89"/>
      <c r="E21" s="89"/>
      <c r="F21" s="89"/>
      <c r="G21" s="89"/>
      <c r="H21" s="89"/>
      <c r="I21" s="89"/>
      <c r="J21" s="90"/>
      <c r="L21" s="29"/>
    </row>
    <row r="22" ht="34.5" customHeight="1">
      <c r="A22" s="91" t="s">
        <v>48</v>
      </c>
      <c r="B22" s="92" t="s">
        <v>37</v>
      </c>
      <c r="C22" s="92" t="s">
        <v>49</v>
      </c>
      <c r="D22" s="93" t="s">
        <v>50</v>
      </c>
      <c r="E22" s="94" t="s">
        <v>51</v>
      </c>
      <c r="F22" s="92" t="s">
        <v>52</v>
      </c>
      <c r="G22" s="95"/>
      <c r="H22" s="92" t="s">
        <v>53</v>
      </c>
      <c r="I22" s="92" t="s">
        <v>54</v>
      </c>
      <c r="J22" s="96" t="s">
        <v>55</v>
      </c>
      <c r="K22" s="97"/>
      <c r="L22" s="29"/>
    </row>
    <row r="23" ht="51" hidden="1">
      <c r="A23" s="98">
        <v>41670</v>
      </c>
      <c r="B23" s="99">
        <v>10</v>
      </c>
      <c r="C23" s="100">
        <v>7</v>
      </c>
      <c r="D23" s="101">
        <f>+(7-7)/7</f>
        <v>0</v>
      </c>
      <c r="E23" s="102" t="s">
        <v>56</v>
      </c>
      <c r="F23" s="102" t="s">
        <v>57</v>
      </c>
      <c r="G23" s="102"/>
      <c r="H23" s="62" t="s">
        <v>58</v>
      </c>
      <c r="I23" s="103">
        <v>42035</v>
      </c>
      <c r="J23" s="104" t="s">
        <v>59</v>
      </c>
      <c r="K23" s="105"/>
    </row>
    <row r="24" ht="165.75" hidden="1" customHeight="1">
      <c r="A24" s="98">
        <v>41698</v>
      </c>
      <c r="B24" s="99">
        <v>10</v>
      </c>
      <c r="C24" s="100">
        <v>18</v>
      </c>
      <c r="D24" s="101">
        <f t="shared" ref="D24:D29" si="0">+(C24-C23)/C23</f>
        <v>1.5714285714285701</v>
      </c>
      <c r="E24" s="102" t="s">
        <v>60</v>
      </c>
      <c r="F24" s="106" t="s">
        <v>61</v>
      </c>
      <c r="G24" s="106"/>
      <c r="H24" s="62" t="s">
        <v>58</v>
      </c>
      <c r="I24" s="103">
        <v>42035</v>
      </c>
      <c r="J24" s="104" t="s">
        <v>59</v>
      </c>
      <c r="K24" s="105"/>
    </row>
    <row r="25" hidden="1">
      <c r="A25" s="98">
        <v>41728</v>
      </c>
      <c r="B25" s="99">
        <v>10</v>
      </c>
      <c r="C25" s="100">
        <v>14</v>
      </c>
      <c r="D25" s="101">
        <f t="shared" si="0"/>
        <v>-0.22222222222222199</v>
      </c>
      <c r="E25" s="102" t="s">
        <v>62</v>
      </c>
      <c r="F25" s="102" t="s">
        <v>57</v>
      </c>
      <c r="G25" s="102"/>
      <c r="H25" s="62" t="s">
        <v>58</v>
      </c>
      <c r="I25" s="103">
        <v>42035</v>
      </c>
      <c r="J25" s="104" t="s">
        <v>59</v>
      </c>
      <c r="K25" s="105"/>
    </row>
    <row r="26" ht="114.75" hidden="1" customHeight="1">
      <c r="A26" s="98" t="s">
        <v>63</v>
      </c>
      <c r="B26" s="99">
        <v>10</v>
      </c>
      <c r="C26" s="100">
        <v>8</v>
      </c>
      <c r="D26" s="101">
        <f t="shared" si="0"/>
        <v>-0.42857142857142899</v>
      </c>
      <c r="E26" s="102" t="s">
        <v>64</v>
      </c>
      <c r="F26" s="102" t="s">
        <v>57</v>
      </c>
      <c r="G26" s="102"/>
      <c r="H26" s="62" t="s">
        <v>58</v>
      </c>
      <c r="I26" s="103">
        <v>42035</v>
      </c>
      <c r="J26" s="104" t="s">
        <v>59</v>
      </c>
      <c r="K26" s="105"/>
    </row>
    <row r="27" ht="114.75" hidden="1" customHeight="1">
      <c r="A27" s="98">
        <v>41790</v>
      </c>
      <c r="B27" s="99">
        <v>10</v>
      </c>
      <c r="C27" s="100">
        <v>23</v>
      </c>
      <c r="D27" s="101">
        <f t="shared" si="0"/>
        <v>1.875</v>
      </c>
      <c r="E27" s="102" t="s">
        <v>65</v>
      </c>
      <c r="F27" s="102" t="s">
        <v>57</v>
      </c>
      <c r="G27" s="102"/>
      <c r="H27" s="62" t="s">
        <v>58</v>
      </c>
      <c r="I27" s="103">
        <v>42035</v>
      </c>
      <c r="J27" s="104" t="s">
        <v>59</v>
      </c>
      <c r="K27" s="105"/>
    </row>
    <row r="28" ht="100.5" hidden="1" customHeight="1">
      <c r="A28" s="98">
        <v>41820</v>
      </c>
      <c r="B28" s="99">
        <v>10</v>
      </c>
      <c r="C28" s="100">
        <v>13</v>
      </c>
      <c r="D28" s="101">
        <f t="shared" si="0"/>
        <v>-0.434782608695652</v>
      </c>
      <c r="E28" s="102" t="s">
        <v>66</v>
      </c>
      <c r="F28" s="102" t="s">
        <v>57</v>
      </c>
      <c r="G28" s="102"/>
      <c r="H28" s="62" t="s">
        <v>58</v>
      </c>
      <c r="I28" s="103">
        <v>42035</v>
      </c>
      <c r="J28" s="104" t="s">
        <v>59</v>
      </c>
      <c r="K28" s="105"/>
    </row>
    <row r="29" ht="102" hidden="1" customHeight="1">
      <c r="A29" s="98">
        <v>41851</v>
      </c>
      <c r="B29" s="99">
        <v>10</v>
      </c>
      <c r="C29" s="100">
        <v>13</v>
      </c>
      <c r="D29" s="101">
        <f t="shared" si="0"/>
        <v>0</v>
      </c>
      <c r="E29" s="102" t="s">
        <v>67</v>
      </c>
      <c r="F29" s="102" t="s">
        <v>57</v>
      </c>
      <c r="G29" s="102"/>
      <c r="H29" s="62" t="s">
        <v>58</v>
      </c>
      <c r="I29" s="103">
        <v>42035</v>
      </c>
      <c r="J29" s="104"/>
      <c r="K29" s="105"/>
    </row>
    <row r="30" s="107" customFormat="1" ht="229" customHeight="1">
      <c r="A30" s="108">
        <v>45688</v>
      </c>
      <c r="B30" s="109">
        <v>10</v>
      </c>
      <c r="C30" s="110">
        <v>10</v>
      </c>
      <c r="D30" s="111">
        <v>1</v>
      </c>
      <c r="E30" s="112" t="s">
        <v>68</v>
      </c>
      <c r="F30" s="113" t="s">
        <v>69</v>
      </c>
      <c r="G30" s="113"/>
      <c r="H30" s="114" t="s">
        <v>58</v>
      </c>
      <c r="I30" s="108">
        <v>45688</v>
      </c>
      <c r="J30" s="115" t="s">
        <v>59</v>
      </c>
      <c r="K30" s="116"/>
    </row>
    <row r="31" s="107" customFormat="1" ht="235" customHeight="1">
      <c r="A31" s="108">
        <v>45716</v>
      </c>
      <c r="B31" s="109">
        <v>10</v>
      </c>
      <c r="C31" s="110">
        <v>12</v>
      </c>
      <c r="D31" s="112">
        <f t="shared" ref="D31:D39" si="1">+(C30-C31)/C30</f>
        <v>-0.20000000000000001</v>
      </c>
      <c r="E31" s="117" t="s">
        <v>70</v>
      </c>
      <c r="F31" s="113" t="s">
        <v>69</v>
      </c>
      <c r="G31" s="113"/>
      <c r="H31" s="114" t="s">
        <v>58</v>
      </c>
      <c r="I31" s="108">
        <v>45716</v>
      </c>
      <c r="J31" s="115" t="s">
        <v>59</v>
      </c>
      <c r="K31" s="116"/>
      <c r="P31" s="118"/>
    </row>
    <row r="32" s="107" customFormat="1" ht="165" customHeight="1">
      <c r="A32" s="108">
        <v>45747</v>
      </c>
      <c r="B32" s="109">
        <v>10</v>
      </c>
      <c r="C32" s="119">
        <v>8</v>
      </c>
      <c r="D32" s="120">
        <f t="shared" si="1"/>
        <v>0.33333333333333331</v>
      </c>
      <c r="E32" s="121" t="s">
        <v>71</v>
      </c>
      <c r="F32" s="113" t="s">
        <v>69</v>
      </c>
      <c r="G32" s="113"/>
      <c r="H32" s="114" t="s">
        <v>58</v>
      </c>
      <c r="I32" s="108">
        <v>45747</v>
      </c>
      <c r="J32" s="115" t="s">
        <v>59</v>
      </c>
      <c r="K32" s="116"/>
    </row>
    <row r="33" s="107" customFormat="1" ht="156" customHeight="1">
      <c r="A33" s="108">
        <v>45777</v>
      </c>
      <c r="B33" s="109">
        <v>10</v>
      </c>
      <c r="C33" s="110">
        <v>12</v>
      </c>
      <c r="D33" s="120">
        <f t="shared" si="1"/>
        <v>-0.5</v>
      </c>
      <c r="E33" s="121" t="s">
        <v>72</v>
      </c>
      <c r="F33" s="113" t="s">
        <v>69</v>
      </c>
      <c r="G33" s="113"/>
      <c r="H33" s="114" t="s">
        <v>58</v>
      </c>
      <c r="I33" s="108">
        <v>45777</v>
      </c>
      <c r="J33" s="115" t="s">
        <v>59</v>
      </c>
      <c r="K33" s="116"/>
      <c r="Q33" s="107">
        <f>24-9</f>
        <v>15</v>
      </c>
    </row>
    <row r="34" s="107" customFormat="1" ht="179.25" customHeight="1">
      <c r="A34" s="108">
        <v>45808</v>
      </c>
      <c r="B34" s="109">
        <v>10</v>
      </c>
      <c r="C34" s="119">
        <v>8</v>
      </c>
      <c r="D34" s="120">
        <f t="shared" si="1"/>
        <v>0.33333333333333331</v>
      </c>
      <c r="E34" s="113" t="s">
        <v>73</v>
      </c>
      <c r="F34" s="113" t="s">
        <v>69</v>
      </c>
      <c r="G34" s="113"/>
      <c r="H34" s="114" t="s">
        <v>58</v>
      </c>
      <c r="I34" s="108">
        <v>45808</v>
      </c>
      <c r="J34" s="115" t="s">
        <v>59</v>
      </c>
      <c r="K34" s="116"/>
    </row>
    <row r="35" s="107" customFormat="1" ht="154.5" customHeight="1">
      <c r="A35" s="108">
        <v>45838</v>
      </c>
      <c r="B35" s="109">
        <v>10</v>
      </c>
      <c r="C35" s="122">
        <v>17</v>
      </c>
      <c r="D35" s="120">
        <f t="shared" si="1"/>
        <v>-1.125</v>
      </c>
      <c r="E35" s="121" t="s">
        <v>74</v>
      </c>
      <c r="F35" s="113" t="s">
        <v>69</v>
      </c>
      <c r="G35" s="113"/>
      <c r="H35" s="114" t="s">
        <v>58</v>
      </c>
      <c r="I35" s="108">
        <v>45838</v>
      </c>
      <c r="J35" s="115" t="s">
        <v>59</v>
      </c>
      <c r="K35" s="116"/>
    </row>
    <row r="36" s="107" customFormat="1" ht="270" customHeight="1">
      <c r="A36" s="108">
        <v>45869</v>
      </c>
      <c r="B36" s="109">
        <v>10</v>
      </c>
      <c r="C36" s="119">
        <v>8</v>
      </c>
      <c r="D36" s="120">
        <f t="shared" si="1"/>
        <v>0.52941176470588236</v>
      </c>
      <c r="E36" s="123" t="s">
        <v>75</v>
      </c>
      <c r="F36" s="113" t="s">
        <v>69</v>
      </c>
      <c r="G36" s="113"/>
      <c r="H36" s="114" t="s">
        <v>58</v>
      </c>
      <c r="I36" s="108">
        <v>45869</v>
      </c>
      <c r="J36" s="115" t="s">
        <v>59</v>
      </c>
      <c r="K36" s="116"/>
    </row>
    <row r="37" s="107" customFormat="1" ht="275.25" customHeight="1">
      <c r="A37" s="108">
        <v>45900</v>
      </c>
      <c r="B37" s="109">
        <v>10</v>
      </c>
      <c r="C37" s="119">
        <v>7</v>
      </c>
      <c r="D37" s="120">
        <f t="shared" si="1"/>
        <v>0.125</v>
      </c>
      <c r="E37" s="124" t="s">
        <v>76</v>
      </c>
      <c r="F37" s="113" t="s">
        <v>69</v>
      </c>
      <c r="G37" s="113"/>
      <c r="H37" s="114" t="s">
        <v>58</v>
      </c>
      <c r="I37" s="108">
        <v>45900</v>
      </c>
      <c r="J37" s="115" t="s">
        <v>59</v>
      </c>
      <c r="K37" s="125"/>
    </row>
    <row r="38" s="107" customFormat="1" ht="214" customHeight="1">
      <c r="A38" s="108">
        <v>45930</v>
      </c>
      <c r="B38" s="126">
        <v>10</v>
      </c>
      <c r="C38" s="119">
        <v>7</v>
      </c>
      <c r="D38" s="127">
        <f t="shared" si="1"/>
        <v>0</v>
      </c>
      <c r="E38" s="128" t="s">
        <v>77</v>
      </c>
      <c r="F38" s="129" t="s">
        <v>69</v>
      </c>
      <c r="G38" s="129"/>
      <c r="H38" s="130" t="s">
        <v>58</v>
      </c>
      <c r="I38" s="108">
        <v>45930</v>
      </c>
      <c r="J38" s="131" t="s">
        <v>59</v>
      </c>
      <c r="K38" s="125"/>
      <c r="L38" s="132"/>
      <c r="M38" s="132"/>
    </row>
    <row r="39" ht="138" customHeight="1">
      <c r="A39" s="108">
        <v>45961</v>
      </c>
      <c r="B39" s="109">
        <v>10</v>
      </c>
      <c r="C39" s="110">
        <v>11</v>
      </c>
      <c r="D39" s="111">
        <f t="shared" si="1"/>
        <v>-0.5714285714285714</v>
      </c>
      <c r="E39" s="133" t="s">
        <v>78</v>
      </c>
      <c r="F39" s="113" t="s">
        <v>69</v>
      </c>
      <c r="G39" s="113"/>
      <c r="H39" s="114" t="s">
        <v>58</v>
      </c>
      <c r="I39" s="108">
        <v>45961</v>
      </c>
      <c r="J39" s="108" t="s">
        <v>59</v>
      </c>
      <c r="K39" s="125"/>
      <c r="O39" s="134"/>
    </row>
    <row r="40" ht="303.75" customHeight="1">
      <c r="A40" s="108">
        <v>45991</v>
      </c>
      <c r="B40" s="109">
        <v>10</v>
      </c>
      <c r="C40" s="111"/>
      <c r="D40" s="111"/>
      <c r="E40" s="133"/>
      <c r="F40" s="113" t="s">
        <v>69</v>
      </c>
      <c r="G40" s="113"/>
      <c r="H40" s="114" t="s">
        <v>58</v>
      </c>
      <c r="I40" s="108">
        <v>45991</v>
      </c>
      <c r="J40" s="108" t="s">
        <v>59</v>
      </c>
      <c r="K40" s="125"/>
    </row>
    <row r="41" ht="266" customHeight="1">
      <c r="A41" s="108">
        <v>46022</v>
      </c>
      <c r="B41" s="99">
        <v>10</v>
      </c>
      <c r="C41" s="111"/>
      <c r="D41" s="111"/>
      <c r="E41" s="133"/>
      <c r="F41" s="113" t="s">
        <v>69</v>
      </c>
      <c r="G41" s="113"/>
      <c r="H41" s="114" t="s">
        <v>58</v>
      </c>
      <c r="I41" s="108">
        <v>46022</v>
      </c>
      <c r="J41" s="108" t="s">
        <v>59</v>
      </c>
    </row>
    <row r="42" ht="120.75" customHeight="1">
      <c r="A42" s="108"/>
      <c r="B42" s="135"/>
      <c r="C42" s="136"/>
      <c r="D42" s="137"/>
      <c r="E42" s="138"/>
      <c r="F42" s="139"/>
      <c r="G42" s="139"/>
      <c r="H42" s="13"/>
      <c r="I42" s="140"/>
      <c r="J42" s="1"/>
    </row>
    <row r="43" ht="120.75" customHeight="1">
      <c r="A43" s="140"/>
      <c r="B43" s="135"/>
      <c r="C43" s="136"/>
      <c r="D43" s="137"/>
      <c r="E43" s="141"/>
      <c r="F43" s="139"/>
      <c r="G43" s="139"/>
      <c r="H43" s="13"/>
      <c r="I43" s="140"/>
      <c r="J43" s="1"/>
    </row>
    <row r="44" ht="16.5" customHeight="1">
      <c r="A44" s="140"/>
      <c r="B44" s="135"/>
      <c r="C44" s="142"/>
      <c r="D44" s="143"/>
      <c r="E44" s="144"/>
      <c r="F44" s="144"/>
      <c r="G44" s="144"/>
      <c r="H44" s="13"/>
      <c r="I44" s="145"/>
      <c r="J44" s="1"/>
    </row>
    <row r="45" ht="10.5" customHeight="1"/>
    <row r="46" ht="24.949999999999999" customHeight="1"/>
    <row r="47" ht="24.949999999999999" customHeight="1"/>
    <row r="48" ht="24.949999999999999" customHeight="1"/>
    <row r="49" ht="24.949999999999999" customHeight="1"/>
    <row r="50" ht="24.949999999999999" customHeight="1"/>
    <row r="51" ht="24.949999999999999" customHeight="1"/>
  </sheetData>
  <mergeCells count="46">
    <mergeCell ref="A1:A4"/>
    <mergeCell ref="B1:D3"/>
    <mergeCell ref="E1:H4"/>
    <mergeCell ref="B4:D4"/>
    <mergeCell ref="A5:J5"/>
    <mergeCell ref="A6:A7"/>
    <mergeCell ref="B6:D7"/>
    <mergeCell ref="E6:E7"/>
    <mergeCell ref="F6:H7"/>
    <mergeCell ref="A8:J8"/>
    <mergeCell ref="B9:F9"/>
    <mergeCell ref="H9:J9"/>
    <mergeCell ref="B10:F10"/>
    <mergeCell ref="H10:J10"/>
    <mergeCell ref="B11:F11"/>
    <mergeCell ref="H11:J11"/>
    <mergeCell ref="B12:F12"/>
    <mergeCell ref="H12:J12"/>
    <mergeCell ref="B13:F13"/>
    <mergeCell ref="H13:J13"/>
    <mergeCell ref="B14:D14"/>
    <mergeCell ref="A16:J16"/>
    <mergeCell ref="A17:A20"/>
    <mergeCell ref="B17:D20"/>
    <mergeCell ref="E17:H20"/>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s>
  <dataValidations count="1" disablePrompts="0">
    <dataValidation sqref="E44 E23:E29" type="none" allowBlank="1" errorStyle="stop" errorTitle="Seleccionar un valor de la lista" imeMode="noControl" operator="between" showDropDown="0" showErrorMessage="1" showInputMessage="1"/>
  </dataValidations>
  <printOptions headings="0" gridLines="0" horizontalCentered="1"/>
  <pageMargins left="0.19685039370078697" right="0.15748031496063" top="0.94488188976378007" bottom="0.86614173228346414" header="0.43307086614173207" footer="0.19685039370078697"/>
  <pageSetup paperSize="9" scale="63"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6" disablePrompts="0">
        <x14:dataValidation xr:uid="{004D001E-00FA-4DE0-B58D-0010002E007F}" type="list" allowBlank="1" errorStyle="stop" imeMode="noControl" operator="between" showDropDown="0" showErrorMessage="1" showInputMessage="1">
          <x14:formula1>
            <xm:f>$Q$47:$Q$49</xm:f>
          </x14:formula1>
          <xm:sqref>J44 J23:J29</xm:sqref>
        </x14:dataValidation>
        <x14:dataValidation xr:uid="{00C100BE-00E5-4C95-8797-005900EE0021}" type="list" allowBlank="1" errorStyle="stop" errorTitle="Seleccionar un valor de la lista" imeMode="noControl" operator="between" showDropDown="0" showErrorMessage="1" showInputMessage="1">
          <x14:formula1>
            <xm:f>#REF!</xm:f>
          </x14:formula1>
          <xm:sqref>E45</xm:sqref>
        </x14:dataValidation>
        <x14:dataValidation xr:uid="{003700A0-00C2-4630-BA25-00A1009F003F}" type="list" allowBlank="1" errorStyle="stop" imeMode="noControl" operator="between" showDropDown="0" showErrorMessage="1" showInputMessage="1">
          <x14:formula1>
            <xm:f>#REF!</xm:f>
          </x14:formula1>
          <xm:sqref>J45</xm:sqref>
        </x14:dataValidation>
        <x14:dataValidation xr:uid="{00840051-0035-40FA-B9F5-00D6001E0010}" type="list" allowBlank="1" errorStyle="stop" imeMode="noControl" operator="between" showDropDown="0" showErrorMessage="1" showInputMessage="1">
          <x14:formula1>
            <xm:f>$Q$47:$Q$49+$J$23</xm:f>
          </x14:formula1>
          <xm:sqref>Q47</xm:sqref>
        </x14:dataValidation>
        <x14:dataValidation xr:uid="{00140081-00DA-4C3F-9618-00C500FB008D}" type="list" allowBlank="1" errorStyle="stop" errorTitle="Seleccione un valor de la lista" imeMode="noControl" operator="between" showDropDown="0" showErrorMessage="1" showInputMessage="1">
          <x14:formula1>
            <xm:f>#REF!</xm:f>
          </x14:formula1>
          <xm:sqref>J6:J7</xm:sqref>
        </x14:dataValidation>
        <x14:dataValidation xr:uid="{00650088-00BE-46D1-A873-00A300F900F5}" type="list" allowBlank="1" errorStyle="stop" imeMode="noControl" operator="between" showDropDown="0" showErrorMessage="1" showInputMessage="1">
          <x14:formula1>
            <xm:f>$Q$37:$Q$39</xm:f>
          </x14:formula1>
          <xm:sqref>J42:J43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20" workbookViewId="0">
      <selection activeCell="I26" activeCellId="0" sqref="I26"/>
    </sheetView>
  </sheetViews>
  <sheetFormatPr defaultColWidth="11" defaultRowHeight="12.75"/>
  <cols>
    <col customWidth="1" min="2" max="2" width="14.714285714285699"/>
    <col customWidth="1" min="3" max="3" width="7.4285714285714297"/>
    <col min="4" max="4" style="6" width="11.4285714285714"/>
  </cols>
  <sheetData>
    <row r="1" ht="13.5"/>
    <row r="2">
      <c r="B2" s="146" t="s">
        <v>39</v>
      </c>
      <c r="C2" s="147"/>
      <c r="D2" s="148" t="s">
        <v>40</v>
      </c>
      <c r="E2" s="149" t="s">
        <v>41</v>
      </c>
    </row>
    <row r="3" ht="25.5">
      <c r="B3" s="150" t="s">
        <v>42</v>
      </c>
      <c r="C3" s="151"/>
      <c r="D3" s="152" t="s">
        <v>43</v>
      </c>
      <c r="E3" s="153" t="s">
        <v>44</v>
      </c>
    </row>
    <row r="4">
      <c r="B4" s="57" t="s">
        <v>48</v>
      </c>
      <c r="C4" s="57" t="s">
        <v>37</v>
      </c>
      <c r="D4" s="154" t="s">
        <v>49</v>
      </c>
      <c r="E4" s="57" t="s">
        <v>50</v>
      </c>
    </row>
    <row r="5">
      <c r="B5" s="103" t="s">
        <v>79</v>
      </c>
      <c r="C5" s="99">
        <v>10</v>
      </c>
      <c r="D5" s="152">
        <f>+'E01.001 VAR. QUEJAS Y RECL'!C30</f>
        <v>10</v>
      </c>
      <c r="E5" s="155">
        <f>+'E01.001 VAR. QUEJAS Y RECL'!D30</f>
        <v>1</v>
      </c>
    </row>
    <row r="6">
      <c r="B6" s="103" t="s">
        <v>80</v>
      </c>
      <c r="C6" s="99">
        <v>10</v>
      </c>
      <c r="D6" s="152">
        <f>+'E01.001 VAR. QUEJAS Y RECL'!C31</f>
        <v>12</v>
      </c>
      <c r="E6" s="155">
        <f>+'E01.001 VAR. QUEJAS Y RECL'!D31</f>
        <v>-0.20000000000000001</v>
      </c>
    </row>
    <row r="7">
      <c r="B7" s="103" t="s">
        <v>81</v>
      </c>
      <c r="C7" s="99">
        <v>10</v>
      </c>
      <c r="D7" s="150">
        <f>+'E01.001 VAR. QUEJAS Y RECL'!C32</f>
        <v>8</v>
      </c>
      <c r="E7" s="155">
        <f>+'E01.001 VAR. QUEJAS Y RECL'!D32</f>
        <v>0.33333333333333331</v>
      </c>
    </row>
    <row r="8">
      <c r="B8" s="103" t="s">
        <v>82</v>
      </c>
      <c r="C8" s="99">
        <v>10</v>
      </c>
      <c r="D8" s="152">
        <f>+'E01.001 VAR. QUEJAS Y RECL'!C33</f>
        <v>12</v>
      </c>
      <c r="E8" s="155">
        <f>+'E01.001 VAR. QUEJAS Y RECL'!D33</f>
        <v>-0.5</v>
      </c>
    </row>
    <row r="9">
      <c r="B9" s="103" t="s">
        <v>83</v>
      </c>
      <c r="C9" s="99">
        <v>10</v>
      </c>
      <c r="D9" s="150">
        <f>+'E01.001 VAR. QUEJAS Y RECL'!C34</f>
        <v>8</v>
      </c>
      <c r="E9" s="155">
        <f>+'E01.001 VAR. QUEJAS Y RECL'!D34</f>
        <v>0.33333333333333331</v>
      </c>
    </row>
    <row r="10">
      <c r="B10" s="103" t="s">
        <v>84</v>
      </c>
      <c r="C10" s="99">
        <v>10</v>
      </c>
      <c r="D10" s="156">
        <f>+'E01.001 VAR. QUEJAS Y RECL'!C35</f>
        <v>17</v>
      </c>
      <c r="E10" s="155">
        <f>+'E01.001 VAR. QUEJAS Y RECL'!D35</f>
        <v>-1.125</v>
      </c>
    </row>
    <row r="11">
      <c r="B11" s="103" t="s">
        <v>85</v>
      </c>
      <c r="C11" s="99">
        <v>10</v>
      </c>
      <c r="D11" s="150">
        <f>+'E01.001 VAR. QUEJAS Y RECL'!C36</f>
        <v>8</v>
      </c>
      <c r="E11" s="155">
        <f>+'E01.001 VAR. QUEJAS Y RECL'!D36</f>
        <v>0.52941176470588236</v>
      </c>
    </row>
    <row r="12">
      <c r="B12" s="103" t="s">
        <v>86</v>
      </c>
      <c r="C12" s="99">
        <v>10</v>
      </c>
      <c r="D12" s="150">
        <f>+'E01.001 VAR. QUEJAS Y RECL'!C37</f>
        <v>7</v>
      </c>
      <c r="E12" s="155">
        <f>+'E01.001 VAR. QUEJAS Y RECL'!D37</f>
        <v>0.125</v>
      </c>
    </row>
    <row r="13">
      <c r="B13" s="103" t="s">
        <v>87</v>
      </c>
      <c r="C13" s="99">
        <v>10</v>
      </c>
      <c r="D13" s="150">
        <f>+'E01.001 VAR. QUEJAS Y RECL'!C38</f>
        <v>7</v>
      </c>
      <c r="E13" s="155">
        <f>+'E01.001 VAR. QUEJAS Y RECL'!D38</f>
        <v>0</v>
      </c>
    </row>
    <row r="14">
      <c r="B14" s="103" t="s">
        <v>88</v>
      </c>
      <c r="C14" s="99">
        <v>10</v>
      </c>
      <c r="D14" s="152">
        <f>+'E01.001 VAR. QUEJAS Y RECL'!C39</f>
        <v>11</v>
      </c>
      <c r="E14" s="155">
        <f>+'E01.001 VAR. QUEJAS Y RECL'!D39</f>
        <v>-0.5714285714285714</v>
      </c>
    </row>
    <row r="15">
      <c r="B15" s="103" t="s">
        <v>89</v>
      </c>
      <c r="C15" s="99">
        <v>10</v>
      </c>
      <c r="D15" s="157"/>
      <c r="E15" s="158"/>
    </row>
    <row r="16">
      <c r="B16" s="103" t="s">
        <v>90</v>
      </c>
      <c r="C16" s="99">
        <v>10</v>
      </c>
      <c r="D16" s="157"/>
      <c r="E16" s="158"/>
    </row>
    <row r="17">
      <c r="B17" s="140"/>
      <c r="C17" s="135"/>
      <c r="D17" s="136"/>
      <c r="E17" s="159"/>
    </row>
    <row r="20">
      <c r="D20" s="2"/>
    </row>
    <row r="21">
      <c r="N21" s="160"/>
    </row>
    <row r="22" ht="12.75">
      <c r="E22" s="150"/>
    </row>
    <row r="23">
      <c r="B23" s="161"/>
      <c r="M23" s="162"/>
    </row>
    <row r="25">
      <c r="M25" s="160"/>
    </row>
  </sheetData>
  <mergeCells count="2">
    <mergeCell ref="B2:C2"/>
    <mergeCell ref="B3:C3"/>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6">
    <tabColor theme="7"/>
    <outlinePr applyStyles="0" summaryBelow="1" summaryRight="1" showOutlineSymbols="1"/>
    <pageSetUpPr autoPageBreaks="1" fitToPage="1"/>
  </sheetPr>
  <sheetViews>
    <sheetView view="pageBreakPreview" topLeftCell="A41" zoomScale="100" workbookViewId="0">
      <selection activeCell="G62" activeCellId="0" sqref="G62"/>
    </sheetView>
  </sheetViews>
  <sheetFormatPr defaultColWidth="11.4285714285714" defaultRowHeight="12.75"/>
  <cols>
    <col customWidth="1" min="1" max="1" width="19"/>
    <col customWidth="1" min="2" max="2" style="6" width="8.28571428571429"/>
    <col customWidth="1" min="3" max="3" width="13.8571428571429"/>
    <col customWidth="1" min="4" max="4" width="12.8571428571429"/>
    <col customWidth="1" min="5" max="5" style="163" width="33.571428571428598"/>
    <col customWidth="1" min="6" max="6" style="1" width="21.714285714285701"/>
    <col customWidth="1" min="7" max="7" width="21.571428571428601"/>
    <col customWidth="1" min="8" max="8" width="17.714285714285701"/>
    <col customWidth="1" min="9" max="9" width="17.571428571428601"/>
    <col customWidth="1" min="10" max="10" style="6" width="15.8571428571429"/>
    <col customWidth="1" hidden="1" min="11" max="13" width="11.4285714285714"/>
  </cols>
  <sheetData>
    <row r="2" ht="13.5"/>
    <row r="3" ht="15" customHeight="1">
      <c r="A3" s="4"/>
      <c r="B3" s="84" t="s">
        <v>91</v>
      </c>
      <c r="C3" s="84"/>
      <c r="D3" s="84"/>
      <c r="E3" s="8" t="s">
        <v>92</v>
      </c>
      <c r="F3" s="9"/>
      <c r="G3" s="9"/>
      <c r="H3" s="10"/>
      <c r="I3" s="11" t="s">
        <v>1</v>
      </c>
      <c r="J3" s="164" t="s">
        <v>93</v>
      </c>
      <c r="K3" s="13"/>
      <c r="L3" s="13"/>
      <c r="M3" s="13"/>
    </row>
    <row r="4" ht="15" customHeight="1">
      <c r="A4" s="14"/>
      <c r="B4" s="86"/>
      <c r="C4" s="86"/>
      <c r="D4" s="86"/>
      <c r="E4" s="15"/>
      <c r="F4" s="16"/>
      <c r="G4" s="16"/>
      <c r="H4" s="17"/>
      <c r="I4" s="18" t="s">
        <v>3</v>
      </c>
      <c r="J4" s="165" t="s">
        <v>4</v>
      </c>
      <c r="K4" s="13"/>
      <c r="L4" s="13"/>
      <c r="M4" s="13"/>
    </row>
    <row r="5" ht="15" customHeight="1">
      <c r="A5" s="14"/>
      <c r="B5" s="86"/>
      <c r="C5" s="86"/>
      <c r="D5" s="86"/>
      <c r="E5" s="15"/>
      <c r="F5" s="16"/>
      <c r="G5" s="16"/>
      <c r="H5" s="17"/>
      <c r="I5" s="18" t="s">
        <v>5</v>
      </c>
      <c r="J5" s="166" t="s">
        <v>6</v>
      </c>
      <c r="K5" s="13"/>
      <c r="L5" s="13"/>
      <c r="M5" s="13"/>
    </row>
    <row r="6" ht="15" customHeight="1">
      <c r="A6" s="14"/>
      <c r="B6" s="86"/>
      <c r="C6" s="86"/>
      <c r="D6" s="86"/>
      <c r="E6" s="15"/>
      <c r="F6" s="16"/>
      <c r="G6" s="16"/>
      <c r="H6" s="17"/>
      <c r="I6" s="24" t="s">
        <v>8</v>
      </c>
      <c r="J6" s="167" t="s">
        <v>9</v>
      </c>
      <c r="K6" s="13"/>
      <c r="L6" s="13"/>
      <c r="M6" s="13"/>
    </row>
    <row r="7" ht="24.949999999999999" customHeight="1">
      <c r="A7" s="168" t="s">
        <v>10</v>
      </c>
      <c r="B7" s="169"/>
      <c r="C7" s="169"/>
      <c r="D7" s="169"/>
      <c r="E7" s="169"/>
      <c r="F7" s="169"/>
      <c r="G7" s="169"/>
      <c r="H7" s="169"/>
      <c r="I7" s="169"/>
      <c r="J7" s="28"/>
    </row>
    <row r="8" ht="20.100000000000001" customHeight="1">
      <c r="A8" s="30" t="s">
        <v>11</v>
      </c>
      <c r="B8" s="31" t="s">
        <v>93</v>
      </c>
      <c r="C8" s="32"/>
      <c r="D8" s="33"/>
      <c r="E8" s="34" t="s">
        <v>12</v>
      </c>
      <c r="F8" s="35" t="s">
        <v>94</v>
      </c>
      <c r="G8" s="36"/>
      <c r="H8" s="37"/>
      <c r="I8" s="38" t="s">
        <v>14</v>
      </c>
      <c r="J8" s="39" t="s">
        <v>15</v>
      </c>
    </row>
    <row r="9" ht="24" customHeight="1">
      <c r="A9" s="40"/>
      <c r="B9" s="41"/>
      <c r="C9" s="42"/>
      <c r="D9" s="43"/>
      <c r="E9" s="44"/>
      <c r="F9" s="45"/>
      <c r="G9" s="46"/>
      <c r="H9" s="47"/>
      <c r="I9" s="48" t="s">
        <v>16</v>
      </c>
      <c r="J9" s="49" t="s">
        <v>95</v>
      </c>
    </row>
    <row r="10">
      <c r="A10" s="50"/>
      <c r="B10" s="51"/>
      <c r="C10" s="51"/>
      <c r="D10" s="51"/>
      <c r="E10" s="51"/>
      <c r="F10" s="51"/>
      <c r="G10" s="51"/>
      <c r="H10" s="51"/>
      <c r="I10" s="51"/>
      <c r="J10" s="52"/>
    </row>
    <row r="11" ht="115.5" customHeight="1">
      <c r="A11" s="53" t="s">
        <v>17</v>
      </c>
      <c r="B11" s="54" t="s">
        <v>96</v>
      </c>
      <c r="C11" s="55"/>
      <c r="D11" s="55"/>
      <c r="E11" s="55"/>
      <c r="F11" s="56"/>
      <c r="G11" s="57" t="s">
        <v>19</v>
      </c>
      <c r="H11" s="54" t="s">
        <v>97</v>
      </c>
      <c r="I11" s="55"/>
      <c r="J11" s="58"/>
    </row>
    <row r="12" ht="106.5" customHeight="1">
      <c r="A12" s="53" t="s">
        <v>21</v>
      </c>
      <c r="B12" s="54" t="s">
        <v>98</v>
      </c>
      <c r="C12" s="55"/>
      <c r="D12" s="55"/>
      <c r="E12" s="55"/>
      <c r="F12" s="56"/>
      <c r="G12" s="57" t="s">
        <v>23</v>
      </c>
      <c r="H12" s="59" t="s">
        <v>99</v>
      </c>
      <c r="I12" s="170"/>
      <c r="J12" s="171"/>
      <c r="O12" s="172"/>
    </row>
    <row r="13" ht="172.5" customHeight="1">
      <c r="A13" s="53" t="s">
        <v>25</v>
      </c>
      <c r="B13" s="54" t="s">
        <v>100</v>
      </c>
      <c r="C13" s="55"/>
      <c r="D13" s="55"/>
      <c r="E13" s="55"/>
      <c r="F13" s="56"/>
      <c r="G13" s="57" t="s">
        <v>27</v>
      </c>
      <c r="H13" s="54" t="s">
        <v>101</v>
      </c>
      <c r="I13" s="55"/>
      <c r="J13" s="58"/>
    </row>
    <row r="14" ht="25.5">
      <c r="A14" s="53" t="s">
        <v>29</v>
      </c>
      <c r="B14" s="54" t="s">
        <v>102</v>
      </c>
      <c r="C14" s="55"/>
      <c r="D14" s="55"/>
      <c r="E14" s="55"/>
      <c r="F14" s="56"/>
      <c r="G14" s="57" t="s">
        <v>31</v>
      </c>
      <c r="H14" s="54" t="s">
        <v>103</v>
      </c>
      <c r="I14" s="55"/>
      <c r="J14" s="58"/>
    </row>
    <row r="15" ht="38.25" customHeight="1">
      <c r="A15" s="53" t="s">
        <v>33</v>
      </c>
      <c r="B15" s="54" t="s">
        <v>34</v>
      </c>
      <c r="C15" s="55"/>
      <c r="D15" s="55"/>
      <c r="E15" s="55"/>
      <c r="F15" s="56"/>
      <c r="G15" s="57" t="s">
        <v>35</v>
      </c>
      <c r="H15" s="62" t="s">
        <v>34</v>
      </c>
      <c r="I15" s="62"/>
      <c r="J15" s="62"/>
      <c r="N15" s="173"/>
    </row>
    <row r="16" ht="41.25" customHeight="1">
      <c r="A16" s="63" t="s">
        <v>36</v>
      </c>
      <c r="B16" s="174">
        <v>0.80000000000000004</v>
      </c>
      <c r="C16" s="175"/>
      <c r="D16" s="176"/>
      <c r="E16" s="67" t="s">
        <v>37</v>
      </c>
      <c r="F16" s="177">
        <v>100</v>
      </c>
      <c r="G16" s="67" t="s">
        <v>38</v>
      </c>
      <c r="H16" s="178" t="s">
        <v>104</v>
      </c>
      <c r="I16" s="179" t="s">
        <v>105</v>
      </c>
      <c r="J16" s="180" t="s">
        <v>106</v>
      </c>
      <c r="P16" s="72"/>
      <c r="Q16" s="72"/>
      <c r="R16" s="72"/>
    </row>
    <row r="17" ht="41.25" customHeight="1">
      <c r="A17" s="73"/>
      <c r="B17" s="181"/>
      <c r="C17" s="182"/>
      <c r="D17" s="182"/>
      <c r="E17" s="76"/>
      <c r="F17" s="183"/>
      <c r="G17" s="76"/>
      <c r="H17" s="184"/>
      <c r="I17" s="185"/>
      <c r="J17" s="186"/>
      <c r="P17" s="72"/>
      <c r="Q17" s="72"/>
      <c r="R17" s="72"/>
    </row>
    <row r="18" ht="13.5">
      <c r="A18" s="81"/>
      <c r="B18" s="82"/>
      <c r="C18" s="82"/>
      <c r="D18" s="82"/>
      <c r="E18" s="82"/>
      <c r="F18" s="82"/>
      <c r="G18" s="82"/>
      <c r="H18" s="82"/>
      <c r="I18" s="82"/>
      <c r="J18" s="83"/>
    </row>
    <row r="19" ht="15" customHeight="1">
      <c r="A19" s="4"/>
      <c r="B19" s="84" t="s">
        <v>91</v>
      </c>
      <c r="C19" s="84"/>
      <c r="D19" s="84"/>
      <c r="E19" s="8" t="s">
        <v>92</v>
      </c>
      <c r="F19" s="9"/>
      <c r="G19" s="9"/>
      <c r="H19" s="10"/>
      <c r="I19" s="11" t="s">
        <v>1</v>
      </c>
      <c r="J19" s="164" t="s">
        <v>93</v>
      </c>
      <c r="K19" s="13"/>
      <c r="L19" s="13"/>
      <c r="M19" s="13"/>
    </row>
    <row r="20" ht="15" customHeight="1">
      <c r="A20" s="14"/>
      <c r="B20" s="86"/>
      <c r="C20" s="86"/>
      <c r="D20" s="86"/>
      <c r="E20" s="15"/>
      <c r="F20" s="16"/>
      <c r="G20" s="16"/>
      <c r="H20" s="17"/>
      <c r="I20" s="18" t="s">
        <v>3</v>
      </c>
      <c r="J20" s="165" t="s">
        <v>107</v>
      </c>
      <c r="K20" s="13"/>
      <c r="L20" s="13"/>
      <c r="M20" s="13"/>
    </row>
    <row r="21" ht="15" customHeight="1">
      <c r="A21" s="14"/>
      <c r="B21" s="86"/>
      <c r="C21" s="86"/>
      <c r="D21" s="86"/>
      <c r="E21" s="15"/>
      <c r="F21" s="16"/>
      <c r="G21" s="16"/>
      <c r="H21" s="17"/>
      <c r="I21" s="18" t="s">
        <v>5</v>
      </c>
      <c r="J21" s="166" t="s">
        <v>6</v>
      </c>
      <c r="K21" s="13"/>
      <c r="L21" s="13"/>
      <c r="M21" s="13"/>
    </row>
    <row r="22" ht="15" customHeight="1">
      <c r="A22" s="14"/>
      <c r="B22" s="86"/>
      <c r="C22" s="86"/>
      <c r="D22" s="86"/>
      <c r="E22" s="15"/>
      <c r="F22" s="16"/>
      <c r="G22" s="16"/>
      <c r="H22" s="17"/>
      <c r="I22" s="24" t="s">
        <v>8</v>
      </c>
      <c r="J22" s="167" t="s">
        <v>9</v>
      </c>
      <c r="K22" s="13"/>
      <c r="L22" s="13"/>
      <c r="M22" s="13"/>
    </row>
    <row r="23" ht="24.949999999999999" customHeight="1">
      <c r="A23" s="187" t="s">
        <v>108</v>
      </c>
      <c r="B23" s="188"/>
      <c r="C23" s="188"/>
      <c r="D23" s="188"/>
      <c r="E23" s="188"/>
      <c r="F23" s="188"/>
      <c r="G23" s="188"/>
      <c r="H23" s="188"/>
      <c r="I23" s="188"/>
      <c r="J23" s="189"/>
      <c r="L23" s="29"/>
    </row>
    <row r="24" ht="34.5" customHeight="1">
      <c r="A24" s="40" t="s">
        <v>48</v>
      </c>
      <c r="B24" s="190" t="s">
        <v>37</v>
      </c>
      <c r="C24" s="190" t="s">
        <v>49</v>
      </c>
      <c r="D24" s="44" t="s">
        <v>50</v>
      </c>
      <c r="E24" s="44" t="s">
        <v>51</v>
      </c>
      <c r="F24" s="44" t="s">
        <v>52</v>
      </c>
      <c r="G24" s="191"/>
      <c r="H24" s="44" t="s">
        <v>53</v>
      </c>
      <c r="I24" s="44" t="s">
        <v>54</v>
      </c>
      <c r="J24" s="192" t="s">
        <v>55</v>
      </c>
      <c r="L24" s="29"/>
    </row>
    <row r="25" ht="51" hidden="1">
      <c r="A25" s="98">
        <v>41670</v>
      </c>
      <c r="B25" s="193">
        <f>+F16</f>
        <v>100</v>
      </c>
      <c r="C25" s="194">
        <f>95.17/100</f>
        <v>0.95169999999999999</v>
      </c>
      <c r="D25" s="195">
        <f t="shared" ref="D25:D28" si="2">+(C25/B25)*100</f>
        <v>0.95169999999999999</v>
      </c>
      <c r="E25" s="62" t="s">
        <v>109</v>
      </c>
      <c r="F25" s="196" t="s">
        <v>110</v>
      </c>
      <c r="G25" s="196"/>
      <c r="H25" s="54" t="s">
        <v>111</v>
      </c>
      <c r="I25" s="98">
        <v>41670</v>
      </c>
      <c r="J25" s="197" t="s">
        <v>59</v>
      </c>
    </row>
    <row r="26" ht="76.5" hidden="1" customHeight="1">
      <c r="A26" s="98">
        <v>41698</v>
      </c>
      <c r="B26" s="193">
        <f>+F16</f>
        <v>100</v>
      </c>
      <c r="C26" s="194">
        <f>97.43/100</f>
        <v>0.97430000000000005</v>
      </c>
      <c r="D26" s="195">
        <f t="shared" si="2"/>
        <v>0.97430000000000005</v>
      </c>
      <c r="E26" s="62" t="s">
        <v>112</v>
      </c>
      <c r="F26" s="196" t="s">
        <v>110</v>
      </c>
      <c r="G26" s="196"/>
      <c r="H26" s="54" t="s">
        <v>111</v>
      </c>
      <c r="I26" s="98">
        <v>41698</v>
      </c>
      <c r="J26" s="197" t="s">
        <v>59</v>
      </c>
    </row>
    <row r="27" ht="91.5" hidden="1" customHeight="1">
      <c r="A27" s="98">
        <v>41728</v>
      </c>
      <c r="B27" s="193">
        <f>+F16</f>
        <v>100</v>
      </c>
      <c r="C27" s="194">
        <f>93.28/100</f>
        <v>0.93279999999999996</v>
      </c>
      <c r="D27" s="195">
        <f t="shared" si="2"/>
        <v>0.93279999999999996</v>
      </c>
      <c r="E27" s="62" t="s">
        <v>113</v>
      </c>
      <c r="F27" s="196" t="s">
        <v>110</v>
      </c>
      <c r="G27" s="196"/>
      <c r="H27" s="54" t="s">
        <v>111</v>
      </c>
      <c r="I27" s="98">
        <v>41728</v>
      </c>
      <c r="J27" s="197" t="s">
        <v>59</v>
      </c>
    </row>
    <row r="28" ht="129" hidden="1" customHeight="1">
      <c r="A28" s="98" t="s">
        <v>63</v>
      </c>
      <c r="B28" s="193">
        <f>+F16</f>
        <v>100</v>
      </c>
      <c r="C28" s="194">
        <f>97.29/100</f>
        <v>0.97289999999999999</v>
      </c>
      <c r="D28" s="195">
        <f t="shared" si="2"/>
        <v>0.97289999999999999</v>
      </c>
      <c r="E28" s="62" t="s">
        <v>114</v>
      </c>
      <c r="F28" s="196" t="s">
        <v>110</v>
      </c>
      <c r="G28" s="196"/>
      <c r="H28" s="54" t="s">
        <v>111</v>
      </c>
      <c r="I28" s="98" t="s">
        <v>63</v>
      </c>
      <c r="J28" s="197" t="s">
        <v>59</v>
      </c>
    </row>
    <row r="29" ht="78" hidden="1" customHeight="1">
      <c r="A29" s="98">
        <v>41790</v>
      </c>
      <c r="B29" s="193">
        <f>+B28</f>
        <v>100</v>
      </c>
      <c r="C29" s="194">
        <f>93.27/100</f>
        <v>0.93269999999999997</v>
      </c>
      <c r="D29" s="195">
        <f>+(C29/B30)*100</f>
        <v>0.93269999999999997</v>
      </c>
      <c r="E29" s="62" t="s">
        <v>115</v>
      </c>
      <c r="F29" s="196" t="s">
        <v>110</v>
      </c>
      <c r="G29" s="196"/>
      <c r="H29" s="54" t="s">
        <v>111</v>
      </c>
      <c r="I29" s="98">
        <v>41790</v>
      </c>
      <c r="J29" s="197" t="s">
        <v>59</v>
      </c>
    </row>
    <row r="30" ht="78" hidden="1" customHeight="1">
      <c r="A30" s="98">
        <v>41820</v>
      </c>
      <c r="B30" s="193">
        <f>+B25</f>
        <v>100</v>
      </c>
      <c r="C30" s="194">
        <f>95.91/100</f>
        <v>0.95909999999999995</v>
      </c>
      <c r="D30" s="195">
        <f t="shared" ref="D30:D31" si="3">+(C30/B30)*100</f>
        <v>0.95909999999999995</v>
      </c>
      <c r="E30" s="62" t="s">
        <v>109</v>
      </c>
      <c r="F30" s="196" t="s">
        <v>110</v>
      </c>
      <c r="G30" s="196"/>
      <c r="H30" s="54" t="s">
        <v>111</v>
      </c>
      <c r="I30" s="98">
        <v>41820</v>
      </c>
      <c r="J30" s="197" t="s">
        <v>59</v>
      </c>
    </row>
    <row r="31" ht="76.5" hidden="1">
      <c r="A31" s="98">
        <v>41851</v>
      </c>
      <c r="B31" s="193">
        <f>+B30</f>
        <v>100</v>
      </c>
      <c r="C31" s="194">
        <f>88.85/100</f>
        <v>0.88849999999999996</v>
      </c>
      <c r="D31" s="195">
        <f t="shared" si="3"/>
        <v>0.88849999999999996</v>
      </c>
      <c r="E31" s="62" t="s">
        <v>115</v>
      </c>
      <c r="F31" s="196" t="s">
        <v>110</v>
      </c>
      <c r="G31" s="196"/>
      <c r="H31" s="54" t="s">
        <v>111</v>
      </c>
      <c r="I31" s="98">
        <v>41851</v>
      </c>
      <c r="J31" s="197" t="s">
        <v>59</v>
      </c>
    </row>
    <row r="32" ht="199.5" customHeight="1">
      <c r="A32" s="108">
        <v>45688</v>
      </c>
      <c r="B32" s="198">
        <v>100</v>
      </c>
      <c r="C32" s="199">
        <v>0.94930000000000003</v>
      </c>
      <c r="D32" s="200">
        <v>0.94930000000000003</v>
      </c>
      <c r="E32" s="201" t="s">
        <v>116</v>
      </c>
      <c r="F32" s="202" t="s">
        <v>117</v>
      </c>
      <c r="G32" s="202"/>
      <c r="H32" s="203" t="s">
        <v>111</v>
      </c>
      <c r="I32" s="108">
        <v>45688</v>
      </c>
      <c r="J32" s="204" t="s">
        <v>59</v>
      </c>
    </row>
    <row r="33" ht="147" customHeight="1">
      <c r="A33" s="108">
        <v>45716</v>
      </c>
      <c r="B33" s="198">
        <v>100</v>
      </c>
      <c r="C33" s="199">
        <v>0.85470000000000002</v>
      </c>
      <c r="D33" s="200">
        <v>0.85470000000000002</v>
      </c>
      <c r="E33" s="201" t="s">
        <v>118</v>
      </c>
      <c r="F33" s="202" t="s">
        <v>117</v>
      </c>
      <c r="G33" s="202"/>
      <c r="H33" s="203" t="s">
        <v>111</v>
      </c>
      <c r="I33" s="108">
        <v>45716</v>
      </c>
      <c r="J33" s="204" t="s">
        <v>59</v>
      </c>
    </row>
    <row r="34" ht="121.5" customHeight="1">
      <c r="A34" s="108">
        <v>45747</v>
      </c>
      <c r="B34" s="198">
        <v>100</v>
      </c>
      <c r="C34" s="163">
        <v>0.96250000000000002</v>
      </c>
      <c r="D34" s="200">
        <v>0.96250000000000002</v>
      </c>
      <c r="E34" s="201" t="s">
        <v>119</v>
      </c>
      <c r="F34" s="202" t="s">
        <v>117</v>
      </c>
      <c r="G34" s="202"/>
      <c r="H34" s="203" t="s">
        <v>111</v>
      </c>
      <c r="I34" s="108">
        <v>45747</v>
      </c>
      <c r="J34" s="204" t="s">
        <v>59</v>
      </c>
    </row>
    <row r="35" ht="118.5" customHeight="1">
      <c r="A35" s="108">
        <v>45777</v>
      </c>
      <c r="B35" s="198">
        <v>100</v>
      </c>
      <c r="C35" s="163">
        <v>0.94259999999999999</v>
      </c>
      <c r="D35" s="200">
        <v>0.9426000000000001</v>
      </c>
      <c r="E35" s="201" t="s">
        <v>120</v>
      </c>
      <c r="F35" s="202" t="s">
        <v>117</v>
      </c>
      <c r="G35" s="202"/>
      <c r="H35" s="203" t="s">
        <v>111</v>
      </c>
      <c r="I35" s="108">
        <v>45777</v>
      </c>
      <c r="J35" s="204" t="s">
        <v>59</v>
      </c>
    </row>
    <row r="36" ht="120" customHeight="1">
      <c r="A36" s="108">
        <v>45808</v>
      </c>
      <c r="B36" s="198">
        <v>100</v>
      </c>
      <c r="C36" s="199">
        <v>0.96050000000000002</v>
      </c>
      <c r="D36" s="200">
        <v>0.96050000000000002</v>
      </c>
      <c r="E36" s="201" t="s">
        <v>121</v>
      </c>
      <c r="F36" s="202" t="s">
        <v>117</v>
      </c>
      <c r="G36" s="202"/>
      <c r="H36" s="203" t="s">
        <v>111</v>
      </c>
      <c r="I36" s="108">
        <v>45808</v>
      </c>
      <c r="J36" s="204" t="s">
        <v>59</v>
      </c>
    </row>
    <row r="37" ht="114.75" hidden="1" customHeight="1">
      <c r="A37" s="108"/>
      <c r="B37" s="198"/>
      <c r="C37" s="199"/>
      <c r="D37" s="200"/>
      <c r="E37" s="201"/>
      <c r="F37" s="202"/>
      <c r="G37" s="202"/>
      <c r="H37" s="203"/>
      <c r="I37" s="108"/>
      <c r="J37" s="204"/>
    </row>
    <row r="38" ht="143.25" customHeight="1">
      <c r="A38" s="108">
        <v>45838</v>
      </c>
      <c r="B38" s="198">
        <v>100</v>
      </c>
      <c r="C38" s="199">
        <v>0.92330000000000001</v>
      </c>
      <c r="D38" s="200">
        <v>0.92330000000000001</v>
      </c>
      <c r="E38" s="201" t="s">
        <v>122</v>
      </c>
      <c r="F38" s="205" t="s">
        <v>117</v>
      </c>
      <c r="G38" s="206"/>
      <c r="H38" s="203" t="s">
        <v>111</v>
      </c>
      <c r="I38" s="108">
        <v>45838</v>
      </c>
      <c r="J38" s="204"/>
    </row>
    <row r="39" ht="138.75" customHeight="1">
      <c r="A39" s="108">
        <v>45869</v>
      </c>
      <c r="B39" s="198">
        <v>100</v>
      </c>
      <c r="C39" s="199">
        <v>0.97089999999999999</v>
      </c>
      <c r="D39" s="200">
        <v>0.97089999999999999</v>
      </c>
      <c r="E39" s="201" t="s">
        <v>123</v>
      </c>
      <c r="F39" s="205" t="s">
        <v>117</v>
      </c>
      <c r="G39" s="206"/>
      <c r="H39" s="203" t="s">
        <v>111</v>
      </c>
      <c r="I39" s="108">
        <v>45869</v>
      </c>
      <c r="J39" s="204"/>
    </row>
    <row r="40" ht="129.75" customHeight="1">
      <c r="A40" s="108">
        <v>45900</v>
      </c>
      <c r="B40" s="198">
        <v>100</v>
      </c>
      <c r="C40" s="199">
        <v>0.94279999999999997</v>
      </c>
      <c r="D40" s="200">
        <v>0.94279999999999997</v>
      </c>
      <c r="E40" s="201" t="s">
        <v>124</v>
      </c>
      <c r="F40" s="205" t="s">
        <v>117</v>
      </c>
      <c r="G40" s="206"/>
      <c r="H40" s="203" t="s">
        <v>111</v>
      </c>
      <c r="I40" s="108">
        <v>45900</v>
      </c>
      <c r="J40" s="204"/>
    </row>
    <row r="41" ht="136.5" customHeight="1">
      <c r="A41" s="108">
        <v>45930</v>
      </c>
      <c r="B41" s="198">
        <v>100</v>
      </c>
      <c r="C41" s="199">
        <v>0.96230000000000004</v>
      </c>
      <c r="D41" s="200">
        <v>0.96230000000000004</v>
      </c>
      <c r="E41" s="201" t="s">
        <v>125</v>
      </c>
      <c r="F41" s="205" t="s">
        <v>117</v>
      </c>
      <c r="G41" s="206"/>
      <c r="H41" s="203" t="s">
        <v>111</v>
      </c>
      <c r="I41" s="108">
        <v>45930</v>
      </c>
      <c r="J41" s="204"/>
      <c r="Q41" s="207"/>
    </row>
    <row r="42" ht="134.25" customHeight="1">
      <c r="A42" s="108">
        <v>45961</v>
      </c>
      <c r="B42" s="198">
        <v>100</v>
      </c>
      <c r="C42" s="199">
        <v>0.97570000000000001</v>
      </c>
      <c r="D42" s="200">
        <v>0.9756999999999999</v>
      </c>
      <c r="E42" s="201" t="s">
        <v>126</v>
      </c>
      <c r="F42" s="205" t="s">
        <v>117</v>
      </c>
      <c r="G42" s="206"/>
      <c r="H42" s="203" t="s">
        <v>111</v>
      </c>
      <c r="I42" s="108">
        <v>45961</v>
      </c>
      <c r="J42" s="204"/>
    </row>
    <row r="43" ht="123.75" customHeight="1">
      <c r="A43" s="108"/>
      <c r="B43" s="198"/>
      <c r="C43" s="208"/>
      <c r="D43" s="201"/>
      <c r="E43" s="201"/>
      <c r="F43" s="202"/>
      <c r="G43" s="202"/>
      <c r="H43" s="203"/>
      <c r="I43" s="108"/>
      <c r="J43" s="204"/>
    </row>
    <row r="44" ht="135.75" customHeight="1">
      <c r="A44" s="108"/>
      <c r="B44" s="198"/>
      <c r="C44" s="208"/>
      <c r="D44" s="201"/>
      <c r="E44" s="201"/>
      <c r="F44" s="202"/>
      <c r="G44" s="202"/>
      <c r="H44" s="203"/>
      <c r="I44" s="108"/>
      <c r="J44" s="204"/>
      <c r="S44" s="134"/>
    </row>
    <row r="45" ht="15">
      <c r="C45" s="134"/>
      <c r="D45" s="209"/>
      <c r="S45" s="134"/>
    </row>
    <row r="46" ht="15">
      <c r="C46" s="134"/>
      <c r="D46" s="209"/>
      <c r="S46" s="134"/>
    </row>
    <row r="47" ht="15">
      <c r="C47" s="134"/>
      <c r="D47" s="209"/>
    </row>
    <row r="48" ht="15">
      <c r="C48" s="134"/>
      <c r="D48" s="209"/>
    </row>
    <row r="49" ht="15">
      <c r="C49" s="134"/>
      <c r="D49" s="209"/>
    </row>
    <row r="50" ht="15">
      <c r="C50" s="134"/>
      <c r="D50" s="209"/>
    </row>
    <row r="51" ht="15">
      <c r="C51" s="134"/>
      <c r="D51" s="209"/>
    </row>
    <row r="52" ht="15">
      <c r="C52" s="134"/>
      <c r="D52" s="209"/>
    </row>
    <row r="53" ht="15">
      <c r="C53" s="134"/>
      <c r="D53" s="209"/>
    </row>
    <row r="54" ht="15">
      <c r="C54" s="134"/>
      <c r="D54" s="209"/>
    </row>
    <row r="55" ht="15">
      <c r="C55" s="134"/>
      <c r="D55" s="209"/>
    </row>
    <row r="56" ht="15">
      <c r="C56" s="134"/>
      <c r="D56" s="209"/>
    </row>
    <row r="57" ht="15">
      <c r="C57" s="134"/>
      <c r="D57" s="209"/>
    </row>
    <row r="58" ht="15">
      <c r="C58" s="134"/>
      <c r="D58" s="209"/>
    </row>
    <row r="59" ht="15">
      <c r="C59" s="134"/>
      <c r="D59" s="209"/>
    </row>
    <row r="60" ht="15">
      <c r="C60" s="134"/>
      <c r="D60" s="209"/>
    </row>
    <row r="61" ht="15">
      <c r="C61" s="134"/>
      <c r="D61" s="209"/>
    </row>
    <row r="62">
      <c r="C62" s="134"/>
      <c r="D62" s="134"/>
    </row>
    <row r="81">
      <c r="A81" s="210"/>
      <c r="B81" s="210"/>
      <c r="C81" s="211"/>
      <c r="D81" s="210"/>
      <c r="E81" s="210"/>
      <c r="F81" s="210"/>
      <c r="G81" s="212"/>
      <c r="H81" s="212"/>
      <c r="I81" s="212"/>
    </row>
    <row r="82">
      <c r="C82" s="6"/>
      <c r="D82" s="6"/>
      <c r="F82" s="163"/>
      <c r="I82" s="6"/>
    </row>
    <row r="83">
      <c r="A83" s="213"/>
      <c r="B83" s="213"/>
      <c r="C83" s="6"/>
      <c r="D83" s="6"/>
      <c r="E83" s="6"/>
      <c r="F83" s="6"/>
      <c r="G83" s="134"/>
      <c r="I83" s="6"/>
    </row>
    <row r="84">
      <c r="A84" s="213"/>
      <c r="B84" s="213"/>
      <c r="C84" s="6"/>
      <c r="D84" s="6"/>
      <c r="E84" s="6"/>
      <c r="F84" s="6"/>
      <c r="G84" s="134"/>
      <c r="H84" s="134"/>
      <c r="I84" s="6"/>
    </row>
    <row r="85">
      <c r="A85" s="134"/>
      <c r="C85" s="6"/>
      <c r="D85" s="6"/>
      <c r="E85" s="6"/>
      <c r="F85" s="6"/>
      <c r="G85" s="134"/>
      <c r="H85" s="134"/>
      <c r="I85" s="6"/>
    </row>
    <row r="86">
      <c r="C86" s="6"/>
      <c r="D86" s="6"/>
      <c r="E86" s="6"/>
      <c r="F86" s="6"/>
      <c r="G86" s="134"/>
      <c r="H86" s="134"/>
      <c r="I86" s="6"/>
    </row>
    <row r="87">
      <c r="A87" s="213"/>
      <c r="B87" s="213"/>
      <c r="C87" s="6"/>
      <c r="D87" s="6"/>
      <c r="E87" s="6"/>
      <c r="F87" s="6"/>
      <c r="G87" s="134"/>
      <c r="H87" s="134"/>
      <c r="I87" s="6"/>
    </row>
    <row r="88">
      <c r="C88" s="6"/>
      <c r="D88" s="6"/>
      <c r="E88" s="6"/>
      <c r="F88" s="6"/>
      <c r="G88" s="134"/>
      <c r="H88" s="134"/>
      <c r="I88" s="6"/>
    </row>
  </sheetData>
  <mergeCells count="57">
    <mergeCell ref="A3:A6"/>
    <mergeCell ref="B3:D6"/>
    <mergeCell ref="E3:H6"/>
    <mergeCell ref="A7:J7"/>
    <mergeCell ref="A8:A9"/>
    <mergeCell ref="B8:D9"/>
    <mergeCell ref="E8:E9"/>
    <mergeCell ref="F8:H9"/>
    <mergeCell ref="A10:J10"/>
    <mergeCell ref="B11:F11"/>
    <mergeCell ref="H11:J11"/>
    <mergeCell ref="B12:F12"/>
    <mergeCell ref="H12:J12"/>
    <mergeCell ref="B13:F13"/>
    <mergeCell ref="H13:J13"/>
    <mergeCell ref="B14:F14"/>
    <mergeCell ref="H14:J14"/>
    <mergeCell ref="B15:F15"/>
    <mergeCell ref="H15:J15"/>
    <mergeCell ref="B16:D16"/>
    <mergeCell ref="A18:J18"/>
    <mergeCell ref="A19:A22"/>
    <mergeCell ref="B19:D22"/>
    <mergeCell ref="E19:H22"/>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s>
  <printOptions headings="0" gridLines="0"/>
  <pageMargins left="0.23622047244094502" right="0.23622047244094502" top="0.59055118110236193" bottom="0.87" header="0.19685039370078697" footer="0.19685039370078697"/>
  <pageSetup paperSize="9" scale="82"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3" disablePrompts="0">
        <x14:dataValidation xr:uid="{008C00DF-00E4-4584-8E3F-00870092004B}" type="list" allowBlank="1" errorStyle="stop" errorTitle="Seleccione un valor de la lista" imeMode="noControl" operator="between" showDropDown="0" showErrorMessage="1" showInputMessage="1">
          <x14:formula1>
            <xm:f>$K$3:$K$5</xm:f>
          </x14:formula1>
          <xm:sqref>J8</xm:sqref>
        </x14:dataValidation>
        <x14:dataValidation xr:uid="{00B000A3-00C1-49B0-B088-00ED007000D6}" type="list" allowBlank="1" errorStyle="stop" errorTitle="Seleccione un valor de la lista" imeMode="noControl" operator="between" showDropDown="0" showErrorMessage="1" showInputMessage="1">
          <x14:formula1>
            <xm:f>$L$3:$L$4</xm:f>
          </x14:formula1>
          <xm:sqref>J9</xm:sqref>
        </x14:dataValidation>
        <x14:dataValidation xr:uid="{008A0015-00C0-47B2-9CB2-003500F400A1}" type="list" allowBlank="1" errorStyle="stop" imeMode="noControl" operator="between" showDropDown="0" showErrorMessage="1" showInputMessage="1">
          <x14:formula1>
            <xm:f>$S$44:$S$46</xm:f>
          </x14:formula1>
          <xm:sqref>J25:J42 J43:J44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J29" activeCellId="0" sqref="J28:J29"/>
    </sheetView>
  </sheetViews>
  <sheetFormatPr defaultColWidth="11" defaultRowHeight="12.75" outlineLevelCol="7"/>
  <cols>
    <col customWidth="1" min="2" max="2" width="12.714285714285699"/>
    <col customWidth="1" min="3" max="3" width="15.714285714285699"/>
    <col customWidth="1" min="4" max="4" width="14.4285714285714"/>
    <col customWidth="1" min="5" max="5" width="17"/>
  </cols>
  <sheetData>
    <row r="3" ht="13.5"/>
    <row r="4" ht="26.25">
      <c r="B4" s="214" t="s">
        <v>38</v>
      </c>
      <c r="C4" s="215" t="s">
        <v>104</v>
      </c>
      <c r="D4" s="216" t="s">
        <v>105</v>
      </c>
      <c r="E4" s="217" t="s">
        <v>106</v>
      </c>
    </row>
    <row r="5">
      <c r="B5" s="40" t="s">
        <v>48</v>
      </c>
      <c r="C5" s="190" t="s">
        <v>37</v>
      </c>
      <c r="D5" s="190" t="s">
        <v>49</v>
      </c>
      <c r="E5" s="218" t="s">
        <v>50</v>
      </c>
    </row>
    <row r="6">
      <c r="B6" s="98" t="s">
        <v>79</v>
      </c>
      <c r="C6" s="198">
        <v>100</v>
      </c>
      <c r="D6" s="208">
        <f>+'E01.002 EFECT RTA'!C32</f>
        <v>0.94930000000000003</v>
      </c>
      <c r="E6" s="219">
        <f>+'E01.002 EFECT RTA'!D32</f>
        <v>0.94930000000000003</v>
      </c>
      <c r="G6" s="161"/>
    </row>
    <row r="7">
      <c r="B7" s="98" t="s">
        <v>80</v>
      </c>
      <c r="C7" s="198">
        <v>100</v>
      </c>
      <c r="D7" s="208">
        <f>+'E01.002 EFECT RTA'!C33</f>
        <v>0.85470000000000002</v>
      </c>
      <c r="E7" s="219">
        <f>+'E01.002 EFECT RTA'!D33</f>
        <v>0.85470000000000002</v>
      </c>
    </row>
    <row r="8">
      <c r="B8" s="98" t="s">
        <v>81</v>
      </c>
      <c r="C8" s="198">
        <v>100</v>
      </c>
      <c r="D8" s="208">
        <f>+'E01.002 EFECT RTA'!C34</f>
        <v>0.96250000000000002</v>
      </c>
      <c r="E8" s="219">
        <f>+'E01.002 EFECT RTA'!D34</f>
        <v>0.96250000000000002</v>
      </c>
    </row>
    <row r="9">
      <c r="B9" s="98" t="s">
        <v>82</v>
      </c>
      <c r="C9" s="198">
        <v>100</v>
      </c>
      <c r="D9" s="208">
        <f>+'E01.002 EFECT RTA'!C35</f>
        <v>0.94259999999999999</v>
      </c>
      <c r="E9" s="219">
        <f>+'E01.002 EFECT RTA'!D35</f>
        <v>0.9426000000000001</v>
      </c>
      <c r="G9" s="220"/>
      <c r="H9" s="160"/>
    </row>
    <row r="10">
      <c r="B10" s="98" t="s">
        <v>83</v>
      </c>
      <c r="C10" s="198">
        <v>100</v>
      </c>
      <c r="D10" s="208">
        <f>+'E01.002 EFECT RTA'!C36</f>
        <v>0.96050000000000002</v>
      </c>
      <c r="E10" s="219">
        <f>+'E01.002 EFECT RTA'!D36</f>
        <v>0.96050000000000002</v>
      </c>
    </row>
    <row r="11">
      <c r="B11" s="98" t="s">
        <v>84</v>
      </c>
      <c r="C11" s="198">
        <v>100</v>
      </c>
      <c r="D11" s="208">
        <f>+'E01.002 EFECT RTA'!D38</f>
        <v>0.92330000000000001</v>
      </c>
      <c r="E11" s="219">
        <f>+'E01.002 EFECT RTA'!D38</f>
        <v>0.92330000000000001</v>
      </c>
    </row>
    <row r="12">
      <c r="B12" s="98" t="s">
        <v>85</v>
      </c>
      <c r="C12" s="198">
        <v>100</v>
      </c>
      <c r="D12" s="208">
        <f>+'E01.002 EFECT RTA'!D39</f>
        <v>0.97089999999999999</v>
      </c>
      <c r="E12" s="219">
        <f>+'E01.002 EFECT RTA'!D39</f>
        <v>0.97089999999999999</v>
      </c>
    </row>
    <row r="13">
      <c r="B13" s="98" t="s">
        <v>86</v>
      </c>
      <c r="C13" s="198">
        <v>100</v>
      </c>
      <c r="D13" s="208">
        <f>+'E01.002 EFECT RTA'!D40</f>
        <v>0.94279999999999997</v>
      </c>
      <c r="E13" s="219">
        <f>+'E01.002 EFECT RTA'!D40</f>
        <v>0.94279999999999997</v>
      </c>
    </row>
    <row r="14">
      <c r="B14" s="98" t="s">
        <v>87</v>
      </c>
      <c r="C14" s="198">
        <v>100</v>
      </c>
      <c r="D14" s="208">
        <f>+'E01.002 EFECT RTA'!D41</f>
        <v>0.96230000000000004</v>
      </c>
      <c r="E14" s="219">
        <f>+'E01.002 EFECT RTA'!D41</f>
        <v>0.96230000000000004</v>
      </c>
    </row>
    <row r="15">
      <c r="B15" s="98" t="s">
        <v>88</v>
      </c>
      <c r="C15" s="198">
        <v>100</v>
      </c>
      <c r="D15" s="208">
        <f>+'E01.002 EFECT RTA'!D42</f>
        <v>0.9756999999999999</v>
      </c>
      <c r="E15" s="219">
        <f>+'E01.002 EFECT RTA'!D42</f>
        <v>0.9756999999999999</v>
      </c>
    </row>
    <row r="16">
      <c r="B16" s="98" t="s">
        <v>89</v>
      </c>
      <c r="C16" s="198">
        <v>100</v>
      </c>
      <c r="D16" s="221"/>
      <c r="E16" s="222"/>
    </row>
    <row r="17" ht="13.5">
      <c r="B17" s="223" t="s">
        <v>90</v>
      </c>
      <c r="C17" s="224">
        <v>100</v>
      </c>
      <c r="D17" s="225"/>
      <c r="E17" s="222"/>
    </row>
    <row r="18">
      <c r="E18" s="161"/>
    </row>
    <row r="19">
      <c r="D19" s="226"/>
      <c r="E19" s="161"/>
    </row>
    <row r="20">
      <c r="D20" s="227"/>
    </row>
    <row r="21">
      <c r="D21" s="227"/>
    </row>
    <row r="22">
      <c r="D22" s="163"/>
    </row>
    <row r="23">
      <c r="D23" s="227"/>
    </row>
    <row r="24">
      <c r="D24" s="227"/>
    </row>
    <row r="25">
      <c r="D25" s="227"/>
    </row>
    <row r="26">
      <c r="D26" s="227"/>
    </row>
    <row r="27">
      <c r="D27" s="228"/>
    </row>
  </sheetData>
  <printOptions headings="0" gridLines="0"/>
  <pageMargins left="0.70866141732283505" right="0.70866141732283505" top="0.74803149606299202" bottom="0.74803149606299202"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D17" activeCellId="0" sqref="D17"/>
    </sheetView>
  </sheetViews>
  <sheetFormatPr defaultColWidth="11" defaultRowHeight="12.75"/>
  <cols>
    <col customWidth="1" min="3" max="3" width="11.8571428571429"/>
    <col customWidth="1" min="17" max="17" width="6.5714285714285703"/>
    <col min="18" max="18" style="6" width="11.4285714285714"/>
    <col customWidth="1" min="19" max="19" style="6" width="15.8571428571429"/>
    <col customWidth="1" min="20" max="20" style="229" width="54.571428571428598"/>
    <col customWidth="1" min="21" max="21" width="5.28571428571429"/>
  </cols>
  <sheetData>
    <row r="2" ht="13.5"/>
    <row r="3" ht="26.25" customHeight="1">
      <c r="B3" s="230" t="s">
        <v>127</v>
      </c>
      <c r="C3" s="231"/>
      <c r="D3" s="231"/>
      <c r="E3" s="232"/>
      <c r="O3" s="233"/>
      <c r="P3" s="210"/>
      <c r="Q3" s="210"/>
      <c r="R3" s="210"/>
      <c r="S3" s="210"/>
      <c r="T3" s="210"/>
      <c r="U3" s="210"/>
      <c r="V3" s="233"/>
      <c r="W3" s="233"/>
      <c r="X3" s="233"/>
      <c r="Y3" s="233"/>
      <c r="Z3" s="233"/>
      <c r="AA3" s="233"/>
      <c r="AB3" s="233"/>
      <c r="AC3" s="233"/>
      <c r="AD3" s="233"/>
    </row>
    <row r="4">
      <c r="B4" s="234" t="s">
        <v>128</v>
      </c>
      <c r="C4" s="235"/>
      <c r="D4" s="235" t="s">
        <v>129</v>
      </c>
      <c r="E4" s="236"/>
      <c r="O4" s="233"/>
      <c r="P4" s="210"/>
      <c r="Q4" s="210"/>
      <c r="R4" s="210"/>
      <c r="S4" s="211"/>
      <c r="T4" s="211"/>
      <c r="U4" s="211"/>
      <c r="V4" s="233"/>
      <c r="W4" s="233"/>
      <c r="X4" s="233"/>
      <c r="Y4" s="233"/>
      <c r="Z4" s="233"/>
      <c r="AA4" s="233"/>
      <c r="AB4" s="233"/>
      <c r="AC4" s="233"/>
      <c r="AD4" s="233"/>
    </row>
    <row r="5" ht="62.25" customHeight="1">
      <c r="B5" s="237" t="s">
        <v>130</v>
      </c>
      <c r="C5" s="238"/>
      <c r="D5" s="239">
        <v>46</v>
      </c>
      <c r="E5" s="240"/>
      <c r="O5" s="233"/>
      <c r="P5" s="241"/>
      <c r="Q5" s="241"/>
      <c r="R5" s="242"/>
      <c r="S5" s="243"/>
      <c r="T5" s="244"/>
      <c r="U5" s="244"/>
      <c r="V5" s="233"/>
      <c r="W5" s="233"/>
      <c r="X5" s="233"/>
      <c r="Y5" s="233"/>
      <c r="Z5" s="233"/>
      <c r="AA5" s="233"/>
      <c r="AB5" s="233"/>
      <c r="AC5" s="233"/>
      <c r="AD5" s="233"/>
    </row>
    <row r="6" ht="14.25">
      <c r="B6" s="237" t="s">
        <v>131</v>
      </c>
      <c r="C6" s="238"/>
      <c r="D6" s="239">
        <v>48</v>
      </c>
      <c r="E6" s="240"/>
      <c r="O6" s="233"/>
      <c r="P6" s="241"/>
      <c r="Q6" s="241"/>
      <c r="R6" s="242"/>
      <c r="S6" s="243"/>
      <c r="T6" s="244"/>
      <c r="U6" s="244"/>
      <c r="V6" s="233"/>
      <c r="W6" s="233"/>
      <c r="X6" s="233"/>
      <c r="Y6" s="233"/>
      <c r="Z6" s="233"/>
      <c r="AA6" s="233"/>
      <c r="AB6" s="233"/>
      <c r="AC6" s="233"/>
      <c r="AD6" s="233"/>
    </row>
    <row r="7" ht="14.25">
      <c r="B7" s="237" t="s">
        <v>132</v>
      </c>
      <c r="C7" s="238"/>
      <c r="D7" s="239">
        <v>41</v>
      </c>
      <c r="E7" s="240"/>
      <c r="O7" s="233"/>
      <c r="P7" s="241"/>
      <c r="Q7" s="241"/>
      <c r="R7" s="242"/>
      <c r="S7" s="243"/>
      <c r="T7" s="244"/>
      <c r="U7" s="244"/>
      <c r="V7" s="233"/>
      <c r="W7" s="233"/>
      <c r="X7" s="233"/>
      <c r="Y7" s="233"/>
      <c r="Z7" s="233"/>
      <c r="AA7" s="233"/>
      <c r="AB7" s="233"/>
      <c r="AC7" s="233"/>
      <c r="AD7" s="233"/>
    </row>
    <row r="8" ht="14.25">
      <c r="B8" s="237" t="s">
        <v>133</v>
      </c>
      <c r="C8" s="238"/>
      <c r="D8" s="239">
        <v>48</v>
      </c>
      <c r="E8" s="240"/>
      <c r="O8" s="233"/>
      <c r="P8" s="241"/>
      <c r="Q8" s="241"/>
      <c r="R8" s="242"/>
      <c r="S8" s="243"/>
      <c r="T8" s="244"/>
      <c r="U8" s="244"/>
      <c r="V8" s="233"/>
      <c r="W8" s="233"/>
      <c r="X8" s="233"/>
      <c r="Y8" s="233"/>
      <c r="Z8" s="233"/>
      <c r="AA8" s="233"/>
      <c r="AB8" s="233"/>
      <c r="AC8" s="233"/>
      <c r="AD8" s="233"/>
    </row>
    <row r="9" ht="37.5" customHeight="1">
      <c r="B9" s="237" t="s">
        <v>134</v>
      </c>
      <c r="C9" s="238"/>
      <c r="D9" s="239">
        <v>46</v>
      </c>
      <c r="E9" s="240"/>
      <c r="O9" s="233"/>
      <c r="P9" s="241"/>
      <c r="Q9" s="241"/>
      <c r="R9" s="242"/>
      <c r="S9" s="243"/>
      <c r="T9" s="244"/>
      <c r="U9" s="244"/>
      <c r="V9" s="233"/>
      <c r="W9" s="233"/>
      <c r="X9" s="233"/>
      <c r="Y9" s="233"/>
      <c r="Z9" s="233"/>
      <c r="AA9" s="233"/>
      <c r="AB9" s="233"/>
      <c r="AC9" s="233"/>
      <c r="AD9" s="233"/>
    </row>
    <row r="10" ht="14.25">
      <c r="B10" s="245" t="s">
        <v>135</v>
      </c>
      <c r="C10" s="246"/>
      <c r="D10" s="239">
        <v>48</v>
      </c>
      <c r="E10" s="240"/>
      <c r="O10" s="233"/>
      <c r="P10" s="241"/>
      <c r="Q10" s="241"/>
      <c r="R10" s="242"/>
      <c r="S10" s="243"/>
      <c r="T10" s="244"/>
      <c r="U10" s="244"/>
      <c r="V10" s="233"/>
      <c r="W10" s="233"/>
      <c r="X10" s="233"/>
      <c r="Y10" s="233"/>
      <c r="Z10" s="233"/>
      <c r="AA10" s="233"/>
      <c r="AB10" s="233"/>
      <c r="AC10" s="233"/>
      <c r="AD10" s="233"/>
    </row>
    <row r="11" ht="36" customHeight="1">
      <c r="B11" s="245" t="s">
        <v>136</v>
      </c>
      <c r="C11" s="246"/>
      <c r="D11" s="239">
        <v>52</v>
      </c>
      <c r="E11" s="240"/>
      <c r="O11" s="233"/>
      <c r="P11" s="241"/>
      <c r="Q11" s="241"/>
      <c r="R11" s="242"/>
      <c r="S11" s="243"/>
      <c r="T11" s="244"/>
      <c r="U11" s="244"/>
      <c r="V11" s="233"/>
      <c r="W11" s="233"/>
      <c r="X11" s="233"/>
      <c r="Y11" s="233"/>
      <c r="Z11" s="233"/>
      <c r="AA11" s="233"/>
      <c r="AB11" s="233"/>
      <c r="AC11" s="233"/>
      <c r="AD11" s="233"/>
    </row>
    <row r="12" ht="27" customHeight="1">
      <c r="B12" s="245" t="s">
        <v>137</v>
      </c>
      <c r="C12" s="246"/>
      <c r="D12" s="239">
        <v>44</v>
      </c>
      <c r="E12" s="240"/>
      <c r="H12" s="210"/>
      <c r="I12" s="210"/>
      <c r="J12" s="134"/>
      <c r="O12" s="233"/>
      <c r="P12" s="241"/>
      <c r="Q12" s="241"/>
      <c r="R12" s="242"/>
      <c r="S12" s="243"/>
      <c r="T12" s="244"/>
      <c r="U12" s="244"/>
      <c r="V12" s="233"/>
      <c r="W12" s="233"/>
      <c r="X12" s="233"/>
      <c r="Y12" s="233"/>
      <c r="Z12" s="233"/>
      <c r="AA12" s="233"/>
      <c r="AB12" s="233"/>
      <c r="AC12" s="233"/>
      <c r="AD12" s="233"/>
    </row>
    <row r="13">
      <c r="B13" s="245" t="s">
        <v>138</v>
      </c>
      <c r="C13" s="246"/>
      <c r="D13" s="247">
        <v>55</v>
      </c>
      <c r="E13" s="248"/>
      <c r="H13" s="249"/>
      <c r="I13" s="249"/>
      <c r="J13" s="134"/>
      <c r="O13" s="233"/>
      <c r="P13" s="241"/>
      <c r="Q13" s="241"/>
      <c r="R13" s="242"/>
      <c r="S13" s="243"/>
      <c r="T13" s="244"/>
      <c r="U13" s="244"/>
      <c r="V13" s="233"/>
      <c r="W13" s="233"/>
      <c r="X13" s="233"/>
      <c r="Y13" s="233"/>
      <c r="Z13" s="233"/>
      <c r="AA13" s="233"/>
      <c r="AB13" s="233"/>
      <c r="AC13" s="233"/>
      <c r="AD13" s="233"/>
    </row>
    <row r="14">
      <c r="B14" s="237" t="s">
        <v>139</v>
      </c>
      <c r="C14" s="238"/>
      <c r="D14" s="247">
        <v>45</v>
      </c>
      <c r="E14" s="248"/>
      <c r="H14" s="249"/>
      <c r="I14" s="249"/>
      <c r="J14" s="134"/>
      <c r="O14" s="233"/>
      <c r="P14" s="241"/>
      <c r="Q14" s="241"/>
      <c r="R14" s="242"/>
      <c r="S14" s="243"/>
      <c r="T14" s="244"/>
      <c r="U14" s="244"/>
      <c r="V14" s="233"/>
      <c r="W14" s="233"/>
      <c r="X14" s="233"/>
      <c r="Y14" s="233"/>
      <c r="Z14" s="233"/>
      <c r="AA14" s="233"/>
      <c r="AB14" s="233"/>
      <c r="AC14" s="233"/>
      <c r="AD14" s="233"/>
    </row>
    <row r="15" ht="14.25">
      <c r="B15" s="245" t="s">
        <v>140</v>
      </c>
      <c r="C15" s="246"/>
      <c r="D15" s="247"/>
      <c r="E15" s="248"/>
      <c r="H15" s="249"/>
      <c r="I15" s="249"/>
      <c r="J15" s="134"/>
      <c r="O15" s="233"/>
      <c r="P15" s="241"/>
      <c r="Q15" s="241"/>
      <c r="R15" s="242"/>
      <c r="S15" s="243"/>
      <c r="T15" s="244"/>
      <c r="U15" s="244"/>
      <c r="V15" s="233"/>
      <c r="W15" s="233"/>
      <c r="X15" s="233"/>
      <c r="Y15" s="233"/>
      <c r="Z15" s="233"/>
      <c r="AA15" s="233"/>
      <c r="AB15" s="233"/>
      <c r="AC15" s="233"/>
      <c r="AD15" s="233"/>
    </row>
    <row r="16" ht="15">
      <c r="B16" s="250" t="s">
        <v>141</v>
      </c>
      <c r="C16" s="251"/>
      <c r="D16" s="252"/>
      <c r="E16" s="253"/>
      <c r="H16" s="249"/>
      <c r="I16" s="249"/>
      <c r="J16" s="134"/>
      <c r="O16" s="233"/>
      <c r="P16" s="241"/>
      <c r="Q16" s="241"/>
      <c r="R16" s="242"/>
      <c r="S16" s="243"/>
      <c r="T16" s="254"/>
      <c r="U16" s="254"/>
      <c r="V16" s="233"/>
      <c r="W16" s="233"/>
      <c r="X16" s="233"/>
      <c r="Y16" s="233"/>
      <c r="Z16" s="233"/>
      <c r="AA16" s="233"/>
      <c r="AB16" s="233"/>
      <c r="AC16" s="233"/>
      <c r="AD16" s="233"/>
    </row>
    <row r="17">
      <c r="H17" s="249"/>
      <c r="I17" s="249"/>
      <c r="J17" s="134"/>
    </row>
    <row r="18">
      <c r="H18" s="249"/>
      <c r="I18" s="249"/>
      <c r="J18" s="134"/>
    </row>
    <row r="19">
      <c r="H19" s="249"/>
      <c r="I19" s="249"/>
      <c r="J19" s="134"/>
      <c r="O19" s="255"/>
      <c r="P19" s="255"/>
      <c r="Q19" s="255"/>
      <c r="R19" s="256"/>
    </row>
    <row r="20">
      <c r="H20" s="249"/>
      <c r="I20" s="249"/>
      <c r="J20" s="134"/>
      <c r="O20" s="255"/>
      <c r="P20" s="257"/>
      <c r="Q20" s="257"/>
      <c r="R20" s="256"/>
      <c r="S20" s="243"/>
      <c r="T20" s="243"/>
    </row>
    <row r="21">
      <c r="H21" s="249"/>
      <c r="I21" s="249"/>
      <c r="J21" s="134"/>
      <c r="O21" s="255"/>
      <c r="P21" s="257"/>
      <c r="Q21" s="257"/>
      <c r="R21" s="256"/>
      <c r="S21" s="243"/>
      <c r="T21" s="243"/>
    </row>
    <row r="22">
      <c r="H22" s="249"/>
      <c r="I22" s="249"/>
      <c r="J22" s="134"/>
      <c r="O22" s="255"/>
      <c r="P22" s="257"/>
      <c r="Q22" s="257"/>
      <c r="R22" s="256"/>
      <c r="S22" s="243"/>
      <c r="T22" s="243"/>
    </row>
    <row r="23">
      <c r="H23" s="134"/>
      <c r="I23" s="134"/>
      <c r="J23" s="134"/>
      <c r="O23" s="255"/>
      <c r="P23" s="257"/>
      <c r="Q23" s="257"/>
      <c r="R23" s="256"/>
      <c r="S23" s="243"/>
      <c r="T23" s="243"/>
    </row>
    <row r="24">
      <c r="O24" s="255"/>
      <c r="P24" s="257"/>
      <c r="Q24" s="257"/>
      <c r="R24" s="256"/>
      <c r="S24" s="243"/>
      <c r="T24" s="243"/>
    </row>
    <row r="25">
      <c r="O25" s="255"/>
      <c r="P25" s="257"/>
      <c r="Q25" s="257"/>
      <c r="R25" s="256"/>
      <c r="S25" s="243"/>
      <c r="T25" s="243"/>
    </row>
    <row r="26">
      <c r="O26" s="255"/>
      <c r="P26" s="257"/>
      <c r="Q26" s="257"/>
      <c r="R26" s="256"/>
      <c r="S26" s="243"/>
      <c r="T26" s="243"/>
    </row>
    <row r="27">
      <c r="O27" s="255"/>
      <c r="P27" s="255"/>
      <c r="Q27" s="255"/>
      <c r="R27" s="256"/>
    </row>
    <row r="28">
      <c r="O28" s="255"/>
      <c r="P28" s="255"/>
      <c r="Q28" s="255"/>
      <c r="R28" s="256"/>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drawing r:id="rId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8">
    <tabColor theme="0" tint="-0.249977111117893"/>
    <outlinePr applyStyles="0" summaryBelow="1" summaryRight="1" showOutlineSymbols="1"/>
    <pageSetUpPr autoPageBreaks="1" fitToPage="0"/>
  </sheetPr>
  <sheetViews>
    <sheetView view="pageBreakPreview" topLeftCell="A12" zoomScale="100" workbookViewId="0">
      <selection activeCell="J37" activeCellId="0" sqref="J37"/>
    </sheetView>
  </sheetViews>
  <sheetFormatPr defaultColWidth="11" defaultRowHeight="12.75"/>
  <cols>
    <col customWidth="1" min="1" max="1" width="13"/>
    <col customWidth="1" min="2" max="2" width="9.5714285714285694"/>
    <col customWidth="1" min="3" max="3" width="9.1428571428571406"/>
    <col customWidth="1" min="4" max="4" width="9"/>
    <col customWidth="1" min="5" max="5" width="21.8571428571429"/>
    <col customWidth="1" min="6" max="6" width="20.1428571428571"/>
    <col customWidth="1" min="7" max="7" width="18.714285714285701"/>
    <col customWidth="1" min="8" max="8" width="18.8571428571429"/>
    <col customWidth="1" min="9" max="9" width="14.1428571428571"/>
    <col customWidth="1" min="10" max="10" width="18"/>
  </cols>
  <sheetData>
    <row r="1" ht="15">
      <c r="A1" s="258"/>
      <c r="B1" s="259"/>
      <c r="C1" s="259"/>
      <c r="D1" s="259"/>
      <c r="E1" s="259"/>
      <c r="F1" s="259"/>
      <c r="G1" s="259"/>
      <c r="H1" s="259"/>
      <c r="I1" s="259"/>
      <c r="J1" s="259"/>
      <c r="K1" s="260"/>
      <c r="L1" s="260"/>
      <c r="M1" s="260"/>
    </row>
    <row r="2">
      <c r="A2" s="261" t="s">
        <v>142</v>
      </c>
      <c r="B2" s="262"/>
      <c r="C2" s="262"/>
      <c r="D2" s="263"/>
      <c r="E2" s="8" t="s">
        <v>143</v>
      </c>
      <c r="F2" s="9"/>
      <c r="G2" s="9"/>
      <c r="H2" s="10"/>
      <c r="I2" s="11" t="s">
        <v>1</v>
      </c>
      <c r="J2" s="12" t="s">
        <v>144</v>
      </c>
    </row>
    <row r="3">
      <c r="A3" s="264"/>
      <c r="B3" s="265"/>
      <c r="C3" s="265"/>
      <c r="D3" s="266"/>
      <c r="E3" s="15"/>
      <c r="F3" s="16"/>
      <c r="G3" s="16"/>
      <c r="H3" s="17"/>
      <c r="I3" s="18" t="s">
        <v>3</v>
      </c>
      <c r="J3" s="19" t="s">
        <v>145</v>
      </c>
    </row>
    <row r="4">
      <c r="A4" s="264"/>
      <c r="B4" s="265"/>
      <c r="C4" s="265"/>
      <c r="D4" s="266"/>
      <c r="E4" s="15"/>
      <c r="F4" s="16"/>
      <c r="G4" s="16"/>
      <c r="H4" s="17"/>
      <c r="I4" s="18" t="s">
        <v>5</v>
      </c>
      <c r="J4" s="20" t="s">
        <v>6</v>
      </c>
    </row>
    <row r="5" ht="15" customHeight="1">
      <c r="A5" s="267"/>
      <c r="B5" s="268"/>
      <c r="C5" s="268"/>
      <c r="D5" s="269"/>
      <c r="E5" s="15"/>
      <c r="F5" s="16"/>
      <c r="G5" s="16"/>
      <c r="H5" s="17"/>
      <c r="I5" s="24" t="s">
        <v>8</v>
      </c>
      <c r="J5" s="25" t="s">
        <v>9</v>
      </c>
    </row>
    <row r="6">
      <c r="A6" s="168" t="s">
        <v>10</v>
      </c>
      <c r="B6" s="169"/>
      <c r="C6" s="169"/>
      <c r="D6" s="169"/>
      <c r="E6" s="169"/>
      <c r="F6" s="169"/>
      <c r="G6" s="169"/>
      <c r="H6" s="169"/>
      <c r="I6" s="169"/>
      <c r="J6" s="28"/>
    </row>
    <row r="7" ht="25.5">
      <c r="A7" s="30" t="s">
        <v>11</v>
      </c>
      <c r="B7" s="31" t="s">
        <v>144</v>
      </c>
      <c r="C7" s="32"/>
      <c r="D7" s="33"/>
      <c r="E7" s="34" t="s">
        <v>12</v>
      </c>
      <c r="F7" s="35" t="s">
        <v>146</v>
      </c>
      <c r="G7" s="36"/>
      <c r="H7" s="37"/>
      <c r="I7" s="38" t="s">
        <v>14</v>
      </c>
      <c r="J7" s="39" t="s">
        <v>15</v>
      </c>
    </row>
    <row r="8" ht="25.5">
      <c r="A8" s="40"/>
      <c r="B8" s="41"/>
      <c r="C8" s="42"/>
      <c r="D8" s="43"/>
      <c r="E8" s="44"/>
      <c r="F8" s="45"/>
      <c r="G8" s="46"/>
      <c r="H8" s="47"/>
      <c r="I8" s="48" t="s">
        <v>16</v>
      </c>
      <c r="J8" s="49" t="s">
        <v>95</v>
      </c>
    </row>
    <row r="9">
      <c r="A9" s="50"/>
      <c r="B9" s="51"/>
      <c r="C9" s="51"/>
      <c r="D9" s="51"/>
      <c r="E9" s="51"/>
      <c r="F9" s="51"/>
      <c r="G9" s="51"/>
      <c r="H9" s="51"/>
      <c r="I9" s="51"/>
      <c r="J9" s="52"/>
    </row>
    <row r="10" ht="66.75" customHeight="1">
      <c r="A10" s="53" t="s">
        <v>17</v>
      </c>
      <c r="B10" s="270" t="s">
        <v>147</v>
      </c>
      <c r="C10" s="271"/>
      <c r="D10" s="271"/>
      <c r="E10" s="271"/>
      <c r="F10" s="272"/>
      <c r="G10" s="57" t="s">
        <v>19</v>
      </c>
      <c r="H10" s="270" t="s">
        <v>148</v>
      </c>
      <c r="I10" s="271"/>
      <c r="J10" s="273"/>
    </row>
    <row r="11" ht="78.75" customHeight="1">
      <c r="A11" s="53" t="s">
        <v>21</v>
      </c>
      <c r="B11" s="270" t="s">
        <v>98</v>
      </c>
      <c r="C11" s="271"/>
      <c r="D11" s="271"/>
      <c r="E11" s="271"/>
      <c r="F11" s="272"/>
      <c r="G11" s="57" t="s">
        <v>23</v>
      </c>
      <c r="H11" s="270" t="s">
        <v>149</v>
      </c>
      <c r="I11" s="271"/>
      <c r="J11" s="273"/>
    </row>
    <row r="12" ht="92.25" customHeight="1">
      <c r="A12" s="53" t="s">
        <v>25</v>
      </c>
      <c r="B12" s="270" t="s">
        <v>150</v>
      </c>
      <c r="C12" s="271"/>
      <c r="D12" s="271"/>
      <c r="E12" s="271"/>
      <c r="F12" s="272"/>
      <c r="G12" s="57" t="s">
        <v>27</v>
      </c>
      <c r="H12" s="270" t="s">
        <v>151</v>
      </c>
      <c r="I12" s="271"/>
      <c r="J12" s="273"/>
    </row>
    <row r="13" ht="38.25">
      <c r="A13" s="53" t="s">
        <v>29</v>
      </c>
      <c r="B13" s="270" t="s">
        <v>152</v>
      </c>
      <c r="C13" s="271"/>
      <c r="D13" s="271"/>
      <c r="E13" s="271"/>
      <c r="F13" s="272"/>
      <c r="G13" s="57" t="s">
        <v>31</v>
      </c>
      <c r="H13" s="270" t="s">
        <v>153</v>
      </c>
      <c r="I13" s="271"/>
      <c r="J13" s="273"/>
    </row>
    <row r="14" ht="38.25" customHeight="1">
      <c r="A14" s="53" t="s">
        <v>33</v>
      </c>
      <c r="B14" s="54" t="s">
        <v>154</v>
      </c>
      <c r="C14" s="55"/>
      <c r="D14" s="55"/>
      <c r="E14" s="55"/>
      <c r="F14" s="56"/>
      <c r="G14" s="57" t="s">
        <v>35</v>
      </c>
      <c r="H14" s="62" t="s">
        <v>155</v>
      </c>
      <c r="I14" s="62"/>
      <c r="J14" s="274"/>
    </row>
    <row r="15" ht="26.25">
      <c r="A15" s="63" t="s">
        <v>36</v>
      </c>
      <c r="B15" s="275">
        <v>1</v>
      </c>
      <c r="C15" s="276"/>
      <c r="D15" s="277"/>
      <c r="E15" s="67" t="s">
        <v>37</v>
      </c>
      <c r="F15" s="278">
        <v>1</v>
      </c>
      <c r="G15" s="67" t="s">
        <v>38</v>
      </c>
      <c r="H15" s="279"/>
      <c r="I15" s="280"/>
      <c r="J15" s="281"/>
      <c r="P15" s="72"/>
      <c r="Q15" s="72"/>
      <c r="R15" s="72"/>
    </row>
    <row r="16" ht="13.5">
      <c r="A16" s="81"/>
      <c r="B16" s="82"/>
      <c r="C16" s="82"/>
      <c r="D16" s="82"/>
      <c r="E16" s="82"/>
      <c r="F16" s="82"/>
      <c r="G16" s="82"/>
      <c r="H16" s="82"/>
      <c r="I16" s="82"/>
      <c r="J16" s="83"/>
    </row>
    <row r="17" ht="13.5">
      <c r="A17" s="282"/>
      <c r="B17" s="283"/>
      <c r="C17" s="283"/>
      <c r="D17" s="283"/>
      <c r="E17" s="283"/>
      <c r="F17" s="283"/>
      <c r="G17" s="283"/>
      <c r="H17" s="283"/>
      <c r="I17" s="283"/>
      <c r="J17" s="284"/>
    </row>
    <row r="18">
      <c r="A18" s="4"/>
      <c r="B18" s="84" t="s">
        <v>142</v>
      </c>
      <c r="C18" s="84"/>
      <c r="D18" s="84"/>
      <c r="E18" s="8" t="s">
        <v>143</v>
      </c>
      <c r="F18" s="9"/>
      <c r="G18" s="9"/>
      <c r="H18" s="10"/>
      <c r="I18" s="11" t="s">
        <v>1</v>
      </c>
      <c r="J18" s="12" t="s">
        <v>144</v>
      </c>
    </row>
    <row r="19">
      <c r="A19" s="14"/>
      <c r="B19" s="86"/>
      <c r="C19" s="86"/>
      <c r="D19" s="86"/>
      <c r="E19" s="15"/>
      <c r="F19" s="16"/>
      <c r="G19" s="16"/>
      <c r="H19" s="17"/>
      <c r="I19" s="18" t="s">
        <v>3</v>
      </c>
      <c r="J19" s="19" t="s">
        <v>156</v>
      </c>
    </row>
    <row r="20">
      <c r="A20" s="14"/>
      <c r="B20" s="86"/>
      <c r="C20" s="86"/>
      <c r="D20" s="86"/>
      <c r="E20" s="15"/>
      <c r="F20" s="16"/>
      <c r="G20" s="16"/>
      <c r="H20" s="17"/>
      <c r="I20" s="18" t="s">
        <v>5</v>
      </c>
      <c r="J20" s="20" t="s">
        <v>6</v>
      </c>
    </row>
    <row r="21" ht="25.5" customHeight="1">
      <c r="A21" s="14"/>
      <c r="B21" s="86"/>
      <c r="C21" s="86"/>
      <c r="D21" s="86"/>
      <c r="E21" s="15"/>
      <c r="F21" s="16"/>
      <c r="G21" s="16"/>
      <c r="H21" s="17"/>
      <c r="I21" s="24" t="s">
        <v>8</v>
      </c>
      <c r="J21" s="25" t="s">
        <v>9</v>
      </c>
    </row>
    <row r="22" ht="13.5">
      <c r="A22" s="285" t="s">
        <v>157</v>
      </c>
      <c r="B22" s="286"/>
      <c r="C22" s="286"/>
      <c r="D22" s="286"/>
      <c r="E22" s="286"/>
      <c r="F22" s="286"/>
      <c r="G22" s="286"/>
      <c r="H22" s="286"/>
      <c r="I22" s="286"/>
      <c r="J22" s="287"/>
    </row>
    <row r="23" ht="25.5">
      <c r="A23" s="91" t="s">
        <v>48</v>
      </c>
      <c r="B23" s="288" t="s">
        <v>37</v>
      </c>
      <c r="C23" s="288" t="s">
        <v>49</v>
      </c>
      <c r="D23" s="92" t="s">
        <v>50</v>
      </c>
      <c r="E23" s="92" t="s">
        <v>51</v>
      </c>
      <c r="F23" s="92" t="s">
        <v>52</v>
      </c>
      <c r="G23" s="95"/>
      <c r="H23" s="92" t="s">
        <v>53</v>
      </c>
      <c r="I23" s="92" t="s">
        <v>54</v>
      </c>
      <c r="J23" s="96" t="s">
        <v>55</v>
      </c>
    </row>
    <row r="24" s="13" customFormat="1" ht="201" customHeight="1">
      <c r="A24" s="223">
        <v>45665</v>
      </c>
      <c r="B24" s="289">
        <f>+F15</f>
        <v>1</v>
      </c>
      <c r="C24" s="289">
        <v>0</v>
      </c>
      <c r="D24" s="290">
        <v>1</v>
      </c>
      <c r="E24" s="68" t="s">
        <v>158</v>
      </c>
      <c r="F24" s="291" t="s">
        <v>159</v>
      </c>
      <c r="G24" s="292"/>
      <c r="H24" s="289" t="s">
        <v>160</v>
      </c>
      <c r="I24" s="293">
        <v>46022</v>
      </c>
      <c r="J24" s="289"/>
    </row>
    <row r="29">
      <c r="I29" s="134"/>
    </row>
    <row r="53">
      <c r="B53" s="134"/>
    </row>
    <row r="54">
      <c r="B54" s="134"/>
    </row>
    <row r="55">
      <c r="B55" s="134"/>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1" disablePrompts="0">
    <dataValidation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type="none" allowBlank="1" errorStyle="stop" errorTitle="Seleccionar un valor de la lista" imeMode="noControl" operator="between" showDropDown="0" showErrorMessage="1" showInputMessage="1"/>
  </dataValidations>
  <printOptions headings="0" gridLines="0" horizontalCentered="1"/>
  <pageMargins left="0.43307086614173207" right="0.43307086614173207" top="1.1799999999999999" bottom="1.1699999999999999"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4" disablePrompts="0">
        <x14:dataValidation xr:uid="{00EB001D-00BE-4D6B-ACEF-002200B300F9}" type="list" allowBlank="1" errorStyle="stop" errorTitle="Seleccione un valor de la lista" imeMode="noControl" operator="between" showDropDown="0" showErrorMessage="1" showInputMessage="1">
          <x14:formula1>
            <xm:f>$K$1:$K$4</xm:f>
          </x14:formula1>
          <xm: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xm:sqref>
        </x14:dataValidation>
        <x14:dataValidation xr:uid="{003600C2-008F-48C0-80CB-005C00F400F2}" type="list" allowBlank="1" errorStyle="stop" errorTitle="Seleccione un valor de la lista" imeMode="noControl" operator="between" showDropDown="0" showErrorMessage="1" showInputMessage="1">
          <x14:formula1>
            <xm:f>$L$1:$L$2</xm:f>
          </x14:formula1>
          <xm: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xm:sqref>
        </x14:dataValidation>
        <x14:dataValidation xr:uid="{00E200B3-0078-4E18-85A0-00EE003400E2}" type="list" allowBlank="1" errorStyle="stop" errorTitle="Seleccionar un valor de la lista" imeMode="noControl" operator="between" showDropDown="0" showErrorMessage="1" showInputMessage="1">
          <x14:formula1>
            <xm:f>#REF!</xm:f>
          </x14:formula1>
          <xm: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xm:sqref>
        </x14:dataValidation>
        <x14:dataValidation xr:uid="{00F900C1-00B2-4EE1-8F22-00C800A200E4}" type="list" allowBlank="1" errorStyle="stop" imeMode="noControl" operator="between" showDropDown="0" showErrorMessage="1" showInputMessage="1">
          <x14:formula1>
            <xm:f>$B$53:$B$55</xm:f>
          </x14:formula1>
          <xm: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ONLYOFFICE/8.3.2.19</Application>
  <HeadingPairs>
    <vt:vector size="0" baseType="variant"/>
  </HeadingPairs>
  <TitlesOfParts>
    <vt:vector size="0" baseType="lpstr"/>
  </TitlesOfParts>
  <Company>PricewaterhouseCoopers</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revision>3</cp:revision>
  <dcterms:created xsi:type="dcterms:W3CDTF">2005-02-23T21:45:00Z</dcterms:created>
  <dcterms:modified xsi:type="dcterms:W3CDTF">2025-11-13T15:07:42Z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4F31D6F72F534DACAC68BCC9E9C6A5E5_13</vt:lpwstr>
  </property>
  <property fmtid="{D5CDD505-2E9C-101B-9397-08002B2CF9AE}" pid="8" name="KSOProductBuildVer">
    <vt:lpwstr>3082-12.2.0.19805</vt:lpwstr>
  </property>
</Properties>
</file>