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4"/>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<sst xmlns="http://schemas.openxmlformats.org/spreadsheetml/2006/main" count="153" uniqueCount="153">
  <si>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</si>
  <si>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</si>
  <si>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</si>
  <si>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</si>
  <si>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</si>
  <si>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</si>
  <si>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</si>
  <si>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</si>
  <si>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</si>
  <si>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</si>
  <si>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</si>
  <si>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</si>
  <si>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</si>
  <si>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</si>
  <si>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</si>
  <si>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</si>
  <si>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</si>
  <si>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</si>
  <si>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</si>
  <si>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</si>
  <si>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</si>
  <si>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</si>
  <si>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</si>
  <si>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</si>
  <si>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</si>
  <si>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</si>
  <si>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</si>
  <si>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</si>
  <si>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</si>
  <si>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</si>
  <si>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</si>
  <si>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</si>
  <si>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</si>
  <si>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</si>
  <si>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</si>
  <si>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</si>
  <si>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</si>
  <si>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</si>
  <si>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</si>
  <si>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</si>
  <si>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</si>
  <si>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</si>
  <si>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</si>
  <si>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</si>
  <si>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</si>
  <si>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</si>
  <si>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</si>
  <si>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</si>
  <si>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</si>
  <si>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</si>
  <si>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</si>
  <si>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</si>
  <si>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</si>
  <si>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</si>
  <si>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</si>
  <si>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</si>
  <si>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</si>
  <si>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</si>
  <si>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</si>
  <si>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</si>
  <si>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</si>
  <si>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</si>
  <si>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</si>
  <si>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</si>
  <si>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</si>
  <si>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</si>
  <si>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</si>
  <si>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</si>
  <si>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</si>
  <si>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</si>
  <si>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</si>
  <si>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 xml:space="preserve">Los Padres de familia de los estudiantes de los grados Preescolar, primero y quinto; presentan inconformidad por  la ausencia de la  Profesora Yolanda Alvarez, y solicitan se investigue al Rector de lainstitución Educativa Rodrigo Lara Bonilla del Corregimiento El Vergel. Municipio La Llanada quien concedió permiso.  Los  Directivos del Cabildo Indígena Awá El Porvenir y en representación de las 127 familias Awá censadas durante el año 2025, con un total aproximado de 316 habitantes agrupados en las comunidades ancestrales: Brisas de El Pailón, Kilómetro 106, El Diviso y Chapetón en el Municipio de Barbacoas, haciendo uso de nuestra Ley de Origen, nos dirigimos ante usted para exponer NUESTRA INCONFORMIDAD FRENTE A LAS DECISIONES TOMADAS resultado de la visita de funcionarios de la Secretaria  indicando el tema referente a explique a la comunidad el por qué la Institución Educativa El Diviso esta caracterizada como indígena en el SIMAT, hecho que, algunos de los participantes de la comunidad lo rechazan rotundamente.   Queja  en contra de rector Institución Educativa El Manzano de igual manera existe queja en los aspectos del maltrato que me hace el Coordinador José España Males en la IE Juan Pablo II  de  Nariño.</t>
  </si>
  <si>
    <t xml:space="preserve">Queja por inasistencia del docente James Andrés Tisoy y omisión de la rectora Mabel Montenegro.  Queja Presentación de quejas sobre irregularidades administrativas y actuaciones indebidas del rector de LA INSTITUCIÓN EDUCATIVA AGROAMBIENTAL SANTA ROSA del municipio de Belén Nariño.  queja contra el Rector de la I.E. Jorge Eliecer Gaitán por implementación de jornada única sin cumplirse en toda la jornada, solicitan tomar correctivos.   Yo Carlos Guevara, rector de la Institución Educativa Santa Cruz, presento ante ustedes la novedad de ausencia a sus labores de un docente trasladado a nuestra institución desde el día 25 de marzo del año en curso.  La Comunidad  presenta queja informando  que el docente  de La institución educativa la Humildad RONALD RICARDO CEBALLOS identificado con cedula numero87434213  no se presento a trabajar  el día 24  de abril.  queja presentada por falta de nombramiento dentro de la convocatoria territorial en cumplimiento a orden judicial</t>
  </si>
  <si>
    <t xml:space="preserve">Queja presentada por el Señor Anderson Steven Garcia Enriquez quien informa que el bus que tiene a cargo se encuentra deteriorado y solicita el arreglo.  Queja contra la Rectora de la I.E. Teresiano de Tuquerres por falta de entrega de certificados para retiro de estudiante.  Queja presentada por docente donde indica la  falta de entrega de paz y salvo para hacer el retiro de cesantias.  queja por falta de presentaciónd e docente una vez autorizado el traslado.  La comunidad educativa de la Sede La Plata de la Institución Educativa Nuestra Señora del Rosario del municipio de Colón Nariño y el Rector presentan queja por nombramiento de docentes con problemas de salud lo cual afecta a los estudiantes de la institución educativa.  Rector Favio Muñoz presenta queja por cambio de docente solicitan el reintegro de la docente retirada. </t>
  </si>
  <si>
    <t xml:space="preserve">Queja presentada frente a un posible conflicto de interés en el proceso de verificación de información de rector, la oficina de Inspección y Vigilancia asume el tramite a seguir.  queja por Presentación de irregularidades por parte del rector de la Institución Educativa Agroambiental Santa Rosa del municipio de Belén-Nariño  Solicitan se investigue a  la corporación educativa instituto colombiano de estudios técnicos CE-ICET quien está entregando titulos falsos.  Queja presentada por el Rector de la I.E. de desarrollo rural  donde indica sobre un docente de su institución  presenta una  presunta violencia o acoso sexual y posible agresión a estudiantes, solicita la investigación y la activación de ruta.    Activación de la Ruta de Atención Integral Presunto Caso de maltrato a miembros de la Comunidad Educativa.   queja formal por maltrato por parte del Rector Jaime Jesús López Martínez.  Queja presentada por la Madre de Familia de la I.E. José Antonio Galán indicando que existen cobros por la entrega del PAE. Queja presentada indicando se dé  claridad sobre nombramiento ilegal de coordinador en la institución educativa Ricaurte.</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</si>
  <si>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</si>
  <si>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</si>
  <si>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</si>
  <si>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</si>
  <si>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</si>
  <si>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</si>
  <si>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</si>
  <si>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</si>
  <si>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</si>
  <si>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</si>
  <si>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</si>
  <si>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</si>
  <si>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</si>
  <si>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</si>
  <si>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</si>
  <si>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</si>
  <si>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</si>
  <si>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</si>
  <si>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</si>
  <si>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</si>
  <si>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</si>
  <si>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</si>
  <si>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</si>
  <si>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</si>
  <si>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</si>
  <si>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</si>
  <si>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</si>
  <si>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</si>
  <si>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</si>
  <si>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</si>
  <si>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</si>
  <si>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</si>
  <si>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</si>
  <si>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</si>
  <si>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</si>
  <si>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</si>
  <si>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</si>
  <si>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</si>
  <si>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</si>
  <si>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</si>
  <si>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</si>
  <si>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</si>
  <si>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</si>
  <si>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 xml:space="preserve">A pesar del incremento en requerimientos vencidos, el porcentaje de oportunidad de respuesta está por encima del 90%, por consiguiente es satisfactorio</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</si>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</sst>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4">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indexed="2"/>
        <b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17">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9" fillId="36" borderId="18" numFmtId="0" xfId="0" applyFont="1" applyFill="1" applyBorder="1" applyAlignment="1">
      <alignment horizontal="center" vertical="center" wrapText="1"/>
    </xf>
    <xf fontId="27" fillId="0" borderId="42" numFmtId="9" xfId="3" applyNumberFormat="1" applyFont="1" applyBorder="1" applyAlignment="1">
      <alignment horizontal="center" vertical="center"/>
    </xf>
    <xf fontId="28" fillId="0" borderId="0" numFmtId="0" xfId="0" applyFont="1" applyAlignment="1">
      <alignment horizontal="left" vertical="center" wrapText="1"/>
    </xf>
    <xf fontId="29" fillId="39" borderId="18" numFmtId="0" xfId="0" applyFont="1" applyFill="1" applyBorder="1" applyAlignment="1">
      <alignment horizontal="center" vertical="center" wrapText="1"/>
    </xf>
    <xf fontId="26" fillId="40" borderId="0" numFmtId="0" xfId="0" applyFont="1" applyFill="1"/>
    <xf fontId="27" fillId="40" borderId="18" numFmtId="58" xfId="0" applyNumberFormat="1" applyFont="1" applyFill="1" applyBorder="1" applyAlignment="1">
      <alignment horizontal="center" vertical="center" wrapText="1"/>
    </xf>
    <xf fontId="27" fillId="40" borderId="18" numFmtId="1" xfId="0" applyNumberFormat="1" applyFont="1" applyFill="1" applyBorder="1" applyAlignment="1">
      <alignment horizontal="center" vertical="center"/>
    </xf>
    <xf fontId="29" fillId="40" borderId="18" numFmtId="0" xfId="0" applyFont="1" applyFill="1" applyBorder="1" applyAlignment="1">
      <alignment horizontal="center" vertical="center" wrapText="1"/>
    </xf>
    <xf fontId="27" fillId="40" borderId="42" numFmtId="9" xfId="3" applyNumberFormat="1" applyFont="1" applyFill="1" applyBorder="1" applyAlignment="1">
      <alignment horizontal="center" vertical="center"/>
    </xf>
    <xf fontId="27" fillId="40" borderId="18" numFmtId="0" xfId="0" applyFont="1" applyFill="1" applyBorder="1" applyAlignment="1">
      <alignment vertical="center" wrapText="1"/>
    </xf>
    <xf fontId="27" fillId="40" borderId="18" numFmtId="0" xfId="0" applyFont="1" applyFill="1" applyBorder="1" applyAlignment="1">
      <alignment horizontal="left" vertical="center" wrapText="1"/>
    </xf>
    <xf fontId="27" fillId="40" borderId="18" numFmtId="0" xfId="0" applyFont="1" applyFill="1" applyBorder="1" applyAlignment="1">
      <alignment horizontal="center" vertical="center" wrapText="1"/>
    </xf>
    <xf fontId="27" fillId="40" borderId="19" numFmtId="58" xfId="0" applyNumberFormat="1" applyFont="1" applyFill="1" applyBorder="1" applyAlignment="1">
      <alignment horizontal="center" vertical="center" wrapText="1"/>
    </xf>
    <xf fontId="26" fillId="40" borderId="23" numFmtId="0" xfId="0" applyFont="1" applyFill="1" applyBorder="1"/>
    <xf fontId="28" fillId="40" borderId="18" numFmtId="0" xfId="0" applyFont="1" applyFill="1" applyBorder="1" applyAlignment="1">
      <alignment vertical="center" wrapText="1"/>
    </xf>
    <xf fontId="26" fillId="40" borderId="37" numFmtId="58" xfId="0" applyNumberFormat="1" applyFont="1" applyFill="1" applyBorder="1" applyAlignment="1">
      <alignment horizontal="center" vertical="center" wrapText="1"/>
    </xf>
    <xf fontId="27" fillId="40" borderId="20" numFmtId="1" xfId="0" applyNumberFormat="1" applyFont="1" applyFill="1" applyBorder="1" applyAlignment="1">
      <alignment horizontal="center" vertical="center"/>
    </xf>
    <xf fontId="27" fillId="40" borderId="20" numFmtId="9" xfId="3" applyNumberFormat="1" applyFont="1" applyFill="1" applyBorder="1" applyAlignment="1">
      <alignment horizontal="center" vertical="center"/>
    </xf>
    <xf fontId="27" fillId="40" borderId="20" numFmtId="0" xfId="0" applyFont="1" applyFill="1" applyBorder="1" applyAlignment="1">
      <alignment vertical="center" wrapText="1"/>
    </xf>
    <xf fontId="27" fillId="40" borderId="20" numFmtId="0" xfId="0" applyFont="1" applyFill="1" applyBorder="1" applyAlignment="1">
      <alignment horizontal="left" vertical="center" wrapText="1"/>
    </xf>
    <xf fontId="27" fillId="40" borderId="20" numFmtId="0" xfId="0" applyFont="1" applyFill="1" applyBorder="1" applyAlignment="1">
      <alignment horizontal="center" vertical="center" wrapText="1"/>
    </xf>
    <xf fontId="27" fillId="40" borderId="33" numFmtId="58" xfId="0" applyNumberFormat="1" applyFont="1" applyFill="1" applyBorder="1" applyAlignment="1">
      <alignment horizontal="center" vertical="center" wrapText="1"/>
    </xf>
    <xf fontId="30" fillId="40" borderId="0" numFmtId="0" xfId="0" applyFont="1" applyFill="1" applyAlignment="1">
      <alignment vertical="center" wrapText="1"/>
    </xf>
    <xf fontId="0" fillId="40" borderId="0" numFmtId="0" xfId="0" applyFill="1"/>
    <xf fontId="27" fillId="40" borderId="18" numFmtId="0" xfId="49" applyFont="1" applyFill="1" applyBorder="1" applyAlignment="1">
      <alignment horizontal="center" vertical="center" wrapText="1"/>
    </xf>
    <xf fontId="27" fillId="40" borderId="18" numFmtId="9" xfId="3" applyNumberFormat="1" applyFont="1" applyFill="1" applyBorder="1" applyAlignment="1">
      <alignment horizontal="center" vertical="center"/>
    </xf>
    <xf fontId="27" fillId="40" borderId="18" numFmtId="0" xfId="0" applyFont="1" applyFill="1" applyBorder="1" applyAlignment="1">
      <alignment horizontal="justify" vertical="center"/>
    </xf>
    <xf fontId="0" fillId="40" borderId="18" numFmtId="1" xfId="0" applyNumberFormat="1" applyFill="1" applyBorder="1" applyAlignment="1">
      <alignment horizontal="center" vertical="center"/>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32" fillId="0" borderId="0" numFmtId="0" xfId="0" applyFont="1" applyAlignment="1">
      <alignment horizontal="left" wrapText="1"/>
    </xf>
    <xf fontId="0" fillId="0" borderId="0" numFmtId="0" xfId="0" applyAlignment="1">
      <alignment horizontal="left" vertical="center" wrapText="1"/>
    </xf>
    <xf fontId="0" fillId="0" borderId="0" numFmtId="58" xfId="0" applyNumberFormat="1" applyAlignment="1">
      <alignment horizontal="center" vertical="center" wrapText="1"/>
    </xf>
    <xf fontId="0" fillId="0" borderId="0" numFmtId="0" xfId="0" applyAlignment="1">
      <alignment horizontal="justify"/>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7" numFmtId="0" xfId="49" applyFill="1" applyBorder="1" applyAlignment="1">
      <alignment horizontal="center" vertical="center" wrapText="1"/>
    </xf>
    <xf fontId="0" fillId="40" borderId="17" numFmtId="0" xfId="49" applyFill="1" applyBorder="1" applyAlignment="1">
      <alignment horizontal="center" vertical="center" wrapText="1"/>
    </xf>
    <xf fontId="0" fillId="40" borderId="18" numFmtId="9" xfId="3" applyNumberFormat="1" applyFill="1" applyBorder="1" applyAlignment="1">
      <alignment horizontal="center" vertical="center"/>
    </xf>
    <xf fontId="0" fillId="40" borderId="18"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1"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1"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1"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21" fillId="0" borderId="36" numFmtId="2" xfId="0" applyNumberFormat="1" applyFont="1" applyBorder="1" applyAlignment="1">
      <alignment horizontal="left" vertical="center" wrapText="1"/>
    </xf>
    <xf fontId="21" fillId="0" borderId="37" numFmtId="2" xfId="0" applyNumberFormat="1" applyFont="1" applyBorder="1" applyAlignment="1">
      <alignment horizontal="left" vertical="center" wrapText="1"/>
    </xf>
    <xf fontId="0" fillId="40" borderId="18" numFmtId="1" xfId="3" applyNumberFormat="1" applyFill="1" applyBorder="1" applyAlignment="1">
      <alignment horizontal="center" vertical="center"/>
    </xf>
    <xf fontId="0" fillId="40" borderId="18" numFmtId="169" xfId="3" applyNumberFormat="1" applyFill="1" applyBorder="1" applyAlignment="1">
      <alignment horizontal="center" vertical="center"/>
    </xf>
    <xf fontId="0" fillId="40" borderId="18" numFmtId="10" xfId="0" applyNumberFormat="1" applyFill="1" applyBorder="1" applyAlignment="1">
      <alignment horizontal="center" vertical="center"/>
    </xf>
    <xf fontId="21" fillId="40" borderId="18" numFmtId="0" xfId="0" applyFont="1" applyFill="1" applyBorder="1" applyAlignment="1">
      <alignment horizontal="left" vertical="center" wrapText="1"/>
    </xf>
    <xf fontId="21" fillId="40" borderId="36" numFmtId="2" xfId="0" applyNumberFormat="1" applyFont="1" applyFill="1" applyBorder="1" applyAlignment="1">
      <alignment horizontal="left" vertical="center" wrapText="1"/>
    </xf>
    <xf fontId="21" fillId="40" borderId="37" numFmtId="2" xfId="0" applyNumberFormat="1" applyFont="1" applyFill="1" applyBorder="1" applyAlignment="1">
      <alignment horizontal="left" vertical="center" wrapText="1"/>
    </xf>
    <xf fontId="21" fillId="40" borderId="36" numFmtId="0" xfId="0" applyFont="1" applyFill="1" applyBorder="1" applyAlignment="1">
      <alignment horizontal="center" vertical="center" wrapText="1"/>
    </xf>
    <xf fontId="21" fillId="40" borderId="19" numFmtId="0" xfId="0" applyFont="1" applyFill="1" applyBorder="1" applyAlignment="1">
      <alignment horizontal="center" vertical="center"/>
    </xf>
    <xf fontId="0" fillId="40" borderId="0" numFmtId="9" xfId="0" applyNumberFormat="1" applyFill="1"/>
    <xf fontId="0" fillId="40" borderId="18" numFmtId="170" xfId="3" applyNumberFormat="1" applyFill="1" applyBorder="1" applyAlignment="1">
      <alignment horizontal="center" vertical="center"/>
    </xf>
    <xf fontId="21" fillId="40" borderId="18" numFmtId="2" xfId="0" applyNumberFormat="1" applyFont="1" applyFill="1" applyBorder="1" applyAlignment="1">
      <alignment horizontal="left" vertical="center" wrapText="1"/>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1"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0" borderId="18" numFmtId="170" xfId="3" applyNumberFormat="1" applyBorder="1" applyAlignment="1">
      <alignment horizontal="center" vertical="center"/>
    </xf>
    <xf fontId="0" fillId="41" borderId="19" numFmtId="10" xfId="0" applyNumberFormat="1" applyFill="1" applyBorder="1" applyAlignment="1">
      <alignment horizontal="center" vertical="center"/>
    </xf>
    <xf fontId="0" fillId="0" borderId="0" numFmtId="171" xfId="0" applyNumberFormat="1"/>
    <xf fontId="0" fillId="40" borderId="19" numFmtId="10" xfId="0" applyNumberFormat="1" applyFill="1" applyBorder="1" applyAlignment="1">
      <alignment horizontal="center" vertical="center"/>
    </xf>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40" borderId="42" numFmtId="170" xfId="3" applyNumberFormat="1" applyFill="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2" borderId="52" numFmtId="0" xfId="0" applyFont="1" applyFill="1" applyBorder="1" applyAlignment="1">
      <alignment horizontal="center" vertical="center"/>
    </xf>
    <xf fontId="23" fillId="42" borderId="53" numFmtId="0" xfId="0" applyFont="1" applyFill="1" applyBorder="1" applyAlignment="1">
      <alignment horizontal="center" vertical="center"/>
    </xf>
    <xf fontId="23" fillId="42" borderId="54" numFmtId="0" xfId="0" applyFont="1" applyFill="1" applyBorder="1" applyAlignment="1">
      <alignment horizontal="center" vertical="center"/>
    </xf>
    <xf fontId="0" fillId="0" borderId="0" numFmtId="0" xfId="0" applyProtection="1">
      <protection locked="0"/>
    </xf>
    <xf fontId="23" fillId="42" borderId="9" numFmtId="0" xfId="0" applyFont="1" applyFill="1" applyBorder="1" applyAlignment="1">
      <alignment horizontal="center" vertical="center"/>
    </xf>
    <xf fontId="23" fillId="42" borderId="15" numFmtId="0" xfId="0" applyFont="1" applyFill="1" applyBorder="1" applyAlignment="1">
      <alignment horizontal="center" vertical="center"/>
    </xf>
    <xf fontId="23" fillId="42" borderId="16" numFmtId="0" xfId="0" applyFont="1" applyFill="1" applyBorder="1" applyAlignment="1">
      <alignment horizontal="center" vertical="center"/>
    </xf>
    <xf fontId="34" fillId="43" borderId="17" numFmtId="0" xfId="0" applyFont="1" applyFill="1" applyBorder="1" applyAlignment="1">
      <alignment horizontal="center"/>
    </xf>
    <xf fontId="34" fillId="43" borderId="18" numFmtId="0" xfId="0" applyFont="1" applyFill="1" applyBorder="1" applyAlignment="1">
      <alignment horizontal="center"/>
    </xf>
    <xf fontId="0" fillId="43" borderId="36" numFmtId="0" xfId="0" applyFill="1" applyBorder="1" applyAlignment="1" applyProtection="1">
      <alignment horizontal="center"/>
      <protection locked="0"/>
    </xf>
    <xf fontId="0" fillId="43"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3" borderId="17" numFmtId="0" xfId="0" applyFont="1" applyFill="1" applyBorder="1" applyAlignment="1">
      <alignment horizontal="center" wrapText="1"/>
    </xf>
    <xf fontId="34" fillId="43" borderId="18" numFmtId="0" xfId="0" applyFont="1" applyFill="1" applyBorder="1" applyAlignment="1">
      <alignment horizontal="center" wrapText="1"/>
    </xf>
    <xf fontId="0" fillId="43" borderId="18" numFmtId="0" xfId="0" applyFill="1" applyBorder="1" applyAlignment="1" applyProtection="1">
      <alignment horizontal="center"/>
      <protection locked="0"/>
    </xf>
    <xf fontId="0" fillId="43"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3" borderId="38" numFmtId="0" xfId="0" applyFont="1" applyFill="1" applyBorder="1" applyAlignment="1">
      <alignment horizontal="center" wrapText="1"/>
    </xf>
    <xf fontId="34" fillId="43" borderId="42" numFmtId="0" xfId="0" applyFont="1" applyFill="1" applyBorder="1" applyAlignment="1">
      <alignment horizontal="center" wrapText="1"/>
    </xf>
    <xf fontId="0" fillId="43" borderId="42" numFmtId="0" xfId="0" applyFill="1" applyBorder="1" applyAlignment="1" applyProtection="1">
      <alignment horizontal="center"/>
      <protection locked="0"/>
    </xf>
    <xf fontId="0" fillId="43"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301DBAD2-50A7-7879-7F53-463C5F24B6CF}"/>
  <person displayName="Windows User" id="{75B96A58-6C85-3365-C660-4993D2632472}"/>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301DBAD2-50A7-7879-7F53-463C5F24B6CF}" id="{002A00B8-001A-492E-8D4B-001B00CE00A5}" done="0">
    <text xml:space="preserve">INCLUYE:
Fórmula de construcción del indicador
</text>
  </threadedComment>
  <threadedComment ref="H11" personId="{301DBAD2-50A7-7879-7F53-463C5F24B6CF}"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301DBAD2-50A7-7879-7F53-463C5F24B6CF}"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301DBAD2-50A7-7879-7F53-463C5F24B6CF}" id="{007F000B-0059-4E09-B44E-009C00BE0092}" done="0">
    <text xml:space="preserve">INCLUYE:
Cada cuánto tiempo debe ser calculado el indicador?
Con qué frecuencia?.
Esta puede ser:  censal, anual, trimestral, mensual, diaria, etc.
</text>
  </threadedComment>
  <threadedComment ref="B13" personId="{301DBAD2-50A7-7879-7F53-463C5F24B6CF}" id="{0095006C-0041-4F72-AC8A-005A00B9003A}" done="0">
    <text xml:space="preserve">Responsable de obtener la medición del indicador
</text>
  </threadedComment>
  <threadedComment ref="H13" personId="{301DBAD2-50A7-7879-7F53-463C5F24B6CF}" id="{004500BA-00EB-48B1-8806-006400EC00D0}" done="0">
    <text xml:space="preserve">Responsable del seguimiento, validación de resultados y definición de planes de acción sobre el indicador
</text>
  </threadedComment>
  <threadedComment ref="B14" personId="{301DBAD2-50A7-7879-7F53-463C5F24B6CF}" id="{003C003D-006A-4640-A2C3-008F0090006C}" done="0">
    <text xml:space="preserve">Medición, comportamiento o estimación del indicador al inicio de la gestión de gobierno
</text>
  </threadedComment>
  <threadedComment ref="F14" personId="{301DBAD2-50A7-7879-7F53-463C5F24B6CF}" id="{00D80000-00E5-453B-A339-003300B2008A}" done="0">
    <text xml:space="preserve">Objetivo propuesto para el indicador, para indicadores estratégicos debe involucrar meta anual según Plan Indicativo
</text>
  </threadedComment>
  <threadedComment ref="F23" personId="{301DBAD2-50A7-7879-7F53-463C5F24B6CF}" id="{00AF0050-0018-4DE6-96CF-00AD00B3008A}" done="0">
    <text xml:space="preserve">Cuando se trate de indicadores estratégicos, estos planes deben estar alineados con los planes de acción de las dependencias de la secretaria.
</text>
  </threadedComment>
  <threadedComment ref="H23" personId="{301DBAD2-50A7-7879-7F53-463C5F24B6CF}" id="{00080041-00D1-4E25-9E66-00DE00C9002F}" done="0">
    <text xml:space="preserve">Responsable del seguimiento, validación de resultados y definición de planes de acción sobre el indicador
</text>
  </threadedComment>
  <threadedComment ref="F24" personId="{301DBAD2-50A7-7879-7F53-463C5F24B6CF}" id="{00600029-0074-4403-AAD0-00AA007C0021}" done="0">
    <text xml:space="preserve">Cuando se trate de indicadores estratégicos, estos planes deben estar alineados con los planes de acción de las dependencias de la secretaria.
</text>
  </threadedComment>
  <threadedComment ref="H24" personId="{301DBAD2-50A7-7879-7F53-463C5F24B6CF}" id="{00E60023-0077-482C-894F-007B002A006B}" done="0">
    <text xml:space="preserve">Responsable del seguimiento, validación de resultados y definición de planes de acción sobre el indicador
</text>
  </threadedComment>
  <threadedComment ref="F25" personId="{301DBAD2-50A7-7879-7F53-463C5F24B6CF}" id="{00FF008D-00E7-4872-8022-00BC008400FD}" done="0">
    <text xml:space="preserve">Cuando se trate de indicadores estratégicos, estos planes deben estar alineados con los planes de acción de las dependencias de la secretaria.
</text>
  </threadedComment>
  <threadedComment ref="H25" personId="{301DBAD2-50A7-7879-7F53-463C5F24B6CF}" id="{00C3008A-00E1-424C-BAF5-005E000E002B}" done="0">
    <text xml:space="preserve">Responsable del seguimiento, validación de resultados y definición de planes de acción sobre el indicador
</text>
  </threadedComment>
  <threadedComment ref="F26" personId="{301DBAD2-50A7-7879-7F53-463C5F24B6CF}" id="{007E0081-0019-4D52-876C-005600A3002C}" done="0">
    <text xml:space="preserve">Cuando se trate de indicadores estratégicos, estos planes deben estar alineados con los planes de acción de las dependencias de la secretaria.
</text>
  </threadedComment>
  <threadedComment ref="H26" personId="{301DBAD2-50A7-7879-7F53-463C5F24B6CF}" id="{0030009C-0057-45C2-A19A-001C00EF009D}" done="0">
    <text xml:space="preserve">Responsable del seguimiento, validación de resultados y definición de planes de acción sobre el indicador
</text>
  </threadedComment>
  <threadedComment ref="F27" personId="{301DBAD2-50A7-7879-7F53-463C5F24B6CF}" id="{000D004A-00F5-46FE-908B-002E00F300FC}" done="0">
    <text xml:space="preserve">Cuando se trate de indicadores estratégicos, estos planes deben estar alineados con los planes de acción de las dependencias de la secretaria.
</text>
  </threadedComment>
  <threadedComment ref="H27" personId="{301DBAD2-50A7-7879-7F53-463C5F24B6CF}" id="{00FE00BE-0063-460C-92BC-008B0085002D}" done="0">
    <text xml:space="preserve">Responsable del seguimiento, validación de resultados y definición de planes de acción sobre el indicador
</text>
  </threadedComment>
  <threadedComment ref="F28" personId="{301DBAD2-50A7-7879-7F53-463C5F24B6CF}" id="{001E006E-00A3-4C15-9AA2-003900CD00F7}" done="0">
    <text xml:space="preserve">Cuando se trate de indicadores estratégicos, estos planes deben estar alineados con los planes de acción de las dependencias de la secretaria.
</text>
  </threadedComment>
  <threadedComment ref="H28" personId="{301DBAD2-50A7-7879-7F53-463C5F24B6CF}" id="{003E0094-00CD-40E6-9B20-00BF00C90088}" done="0">
    <text xml:space="preserve">Responsable del seguimiento, validación de resultados y definición de planes de acción sobre el indicador
</text>
  </threadedComment>
  <threadedComment ref="F29" personId="{301DBAD2-50A7-7879-7F53-463C5F24B6CF}" id="{006200B0-008B-4572-A411-00AB00C900ED}" done="0">
    <text xml:space="preserve">Cuando se trate de indicadores estratégicos, estos planes deben estar alineados con los planes de acción de las dependencias de la secretaria.
</text>
  </threadedComment>
  <threadedComment ref="H29" personId="{301DBAD2-50A7-7879-7F53-463C5F24B6CF}" id="{00420004-009E-4E4E-8EC3-000E00F4009B}" done="0">
    <text xml:space="preserve">Responsable del seguimiento, validación de resultados y definición de planes de acción sobre el indicador
</text>
  </threadedComment>
  <threadedComment ref="F30" personId="{301DBAD2-50A7-7879-7F53-463C5F24B6CF}" id="{00C90017-0058-4E34-BA78-00FB00C100E9}" done="0">
    <text xml:space="preserve">Cuando se trate de indicadores estratégicos, estos planes deben estar alineados con los planes de acción de las dependencias de la secretaria.
</text>
  </threadedComment>
  <threadedComment ref="H30" personId="{301DBAD2-50A7-7879-7F53-463C5F24B6CF}" id="{00990033-0020-4081-98E8-000C007F0094}" done="0">
    <text xml:space="preserve">Responsable del seguimiento, validación de resultados y definición de planes de acción sobre el indicador
</text>
  </threadedComment>
  <threadedComment ref="F31" personId="{301DBAD2-50A7-7879-7F53-463C5F24B6CF}" id="{008500E7-00F1-43B6-8ABB-00DD00CE0039}" done="0">
    <text xml:space="preserve">Cuando se trate de indicadores estratégicos, estos planes deben estar alineados con los planes de acción de las dependencias de la secretaria.
</text>
  </threadedComment>
  <threadedComment ref="H31" personId="{301DBAD2-50A7-7879-7F53-463C5F24B6CF}" id="{00150085-00DB-43FB-8C10-008E002400DE}" done="0">
    <text xml:space="preserve">Responsable del seguimiento, validación de resultados y definición de planes de acción sobre el indicador
</text>
  </threadedComment>
  <threadedComment ref="F32" personId="{301DBAD2-50A7-7879-7F53-463C5F24B6CF}" id="{000600A5-0081-4597-B0FA-00450049006A}" done="0">
    <text xml:space="preserve">Cuando se trate de indicadores estratégicos, estos planes deben estar alineados con los planes de acción de las dependencias de la secretaria.
</text>
  </threadedComment>
  <threadedComment ref="H32" personId="{301DBAD2-50A7-7879-7F53-463C5F24B6CF}" id="{00C800A0-0099-4F79-B1FC-00AA00DB0029}" done="0">
    <text xml:space="preserve">Responsable del seguimiento, validación de resultados y definición de planes de acción sobre el indicador
</text>
  </threadedComment>
  <threadedComment ref="F33" personId="{301DBAD2-50A7-7879-7F53-463C5F24B6CF}" id="{00FE0016-006F-45B3-8893-006900CA0049}" done="0">
    <text xml:space="preserve">Cuando se trate de indicadores estratégicos, estos planes deben estar alineados con los planes de acción de las dependencias de la secretaria.
</text>
  </threadedComment>
  <threadedComment ref="H33" personId="{301DBAD2-50A7-7879-7F53-463C5F24B6CF}" id="{00020068-0062-43F9-9BAD-00B400DD005F}" done="0">
    <text xml:space="preserve">Responsable del seguimiento, validación de resultados y definición de planes de acción sobre el indicador
</text>
  </threadedComment>
  <threadedComment ref="F34" personId="{301DBAD2-50A7-7879-7F53-463C5F24B6CF}" id="{005E003F-0065-4826-BC2B-00BF002B00E2}" done="0">
    <text xml:space="preserve">Cuando se trate de indicadores estratégicos, estos planes deben estar alineados con los planes de acción de las dependencias de la secretaria.
</text>
  </threadedComment>
  <threadedComment ref="H34" personId="{301DBAD2-50A7-7879-7F53-463C5F24B6CF}" id="{00530004-0080-4CB8-B163-004200A300AF}" done="0">
    <text xml:space="preserve">Responsable del seguimiento, validación de resultados y definición de planes de acción sobre el indicador
</text>
  </threadedComment>
  <threadedComment ref="F35" personId="{301DBAD2-50A7-7879-7F53-463C5F24B6CF}" id="{00560065-004D-434F-95A0-00FA00850084}" done="0">
    <text xml:space="preserve">Cuando se trate de indicadores estratégicos, estos planes deben estar alineados con los planes de acción de las dependencias de la secretaria.
</text>
  </threadedComment>
  <threadedComment ref="H35" personId="{301DBAD2-50A7-7879-7F53-463C5F24B6CF}" id="{008E00D6-007B-4F32-82A1-002800E60085}" done="0">
    <text xml:space="preserve">Responsable del seguimiento, validación de resultados y definición de planes de acción sobre el indicador
</text>
  </threadedComment>
  <threadedComment ref="F36" personId="{301DBAD2-50A7-7879-7F53-463C5F24B6CF}" id="{0058000E-004E-4FCA-8E16-0010003000B9}" done="0">
    <text xml:space="preserve">Cuando se trate de indicadores estratégicos, estos planes deben estar alineados con los planes de acción de las dependencias de la secretaria.
</text>
  </threadedComment>
  <threadedComment ref="H36" personId="{301DBAD2-50A7-7879-7F53-463C5F24B6CF}" id="{00C30086-001D-4B24-9625-007B00A0008E}" done="0">
    <text xml:space="preserve">Responsable del seguimiento, validación de resultados y definición de planes de acción sobre el indicador
</text>
  </threadedComment>
  <threadedComment ref="F37" personId="{301DBAD2-50A7-7879-7F53-463C5F24B6CF}" id="{001400FD-00D2-4873-9DEC-003600C60051}" done="0">
    <text xml:space="preserve">Cuando se trate de indicadores estratégicos, estos planes deben estar alineados con los planes de acción de las dependencias de la secretaria.
</text>
  </threadedComment>
  <threadedComment ref="H37" personId="{301DBAD2-50A7-7879-7F53-463C5F24B6CF}" id="{004300F7-006E-4A8C-B9F4-0091000900B7}" done="0">
    <text xml:space="preserve">Responsable del seguimiento, validación de resultados y definición de planes de acción sobre el indicador
</text>
  </threadedComment>
  <threadedComment ref="F38" personId="{301DBAD2-50A7-7879-7F53-463C5F24B6CF}" id="{007C0039-0082-4A69-8CC3-00E000200058}" done="0">
    <text xml:space="preserve">Cuando se trate de indicadores estratégicos, estos planes deben estar alineados con los planes de acción de las dependencias de la secretaria.
</text>
  </threadedComment>
  <threadedComment ref="H38" personId="{301DBAD2-50A7-7879-7F53-463C5F24B6CF}" id="{009F004F-00B7-41A7-934C-00FE009A002E}" done="0">
    <text xml:space="preserve">Responsable del seguimiento, validación de resultados y definición de planes de acción sobre el indicador
</text>
  </threadedComment>
  <threadedComment ref="F39" personId="{301DBAD2-50A7-7879-7F53-463C5F24B6CF}" id="{00C00006-0047-4508-817B-00C50057001A}" done="0">
    <text xml:space="preserve">Cuando se trate de indicadores estratégicos, estos planes deben estar alineados con los planes de acción de las dependencias de la secretaria.
</text>
  </threadedComment>
  <threadedComment ref="H39" personId="{301DBAD2-50A7-7879-7F53-463C5F24B6CF}" id="{00A800F2-0082-4EF1-AEAE-0097000C005F}" done="0">
    <text xml:space="preserve">Responsable del seguimiento, validación de resultados y definición de planes de acción sobre el indicador
</text>
  </threadedComment>
  <threadedComment ref="F40" personId="{301DBAD2-50A7-7879-7F53-463C5F24B6CF}" id="{005200E9-004A-49EC-9238-00D900C30025}" done="0">
    <text xml:space="preserve">Cuando se trate de indicadores estratégicos, estos planes deben estar alineados con los planes de acción de las dependencias de la secretaria.
</text>
  </threadedComment>
  <threadedComment ref="H40" personId="{301DBAD2-50A7-7879-7F53-463C5F24B6CF}" id="{006F0086-0097-4B28-8FDE-0072005900F7}" done="0">
    <text xml:space="preserve">Responsable del seguimiento, validación de resultados y definición de planes de acción sobre el indicador
</text>
  </threadedComment>
  <threadedComment ref="F41" personId="{301DBAD2-50A7-7879-7F53-463C5F24B6CF}" id="{00E300A7-00F4-4CF4-9458-005000FE0046}" done="0">
    <text xml:space="preserve">Cuando se trate de indicadores estratégicos, estos planes deben estar alineados con los planes de acción de las dependencias de la secretaria.
</text>
  </threadedComment>
  <threadedComment ref="H41" personId="{301DBAD2-50A7-7879-7F53-463C5F24B6CF}" id="{004500F0-0000-4948-81D8-00E300B800E4}" done="0">
    <text xml:space="preserve">Responsable del seguimiento, validación de resultados y definición de planes de acción sobre el indicador
</text>
  </threadedComment>
  <threadedComment ref="F6" personId="{301DBAD2-50A7-7879-7F53-463C5F24B6CF}" id="{00630046-00EE-443C-AC7E-00A100E10089}" done="0">
    <text xml:space="preserve">Corresponde al nombre a o la expresión que identifica el indicador
</text>
  </threadedComment>
  <threadedComment ref="I7" personId="{301DBAD2-50A7-7879-7F53-463C5F24B6CF}"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301DBAD2-50A7-7879-7F53-463C5F24B6CF}" id="{00040009-0021-4821-9E8B-007F0084003D}" done="0">
    <text xml:space="preserve">INCLUYE:
Qué se espera obtener del indicador?
Cuál es su finalidad?
Qué busca medir? 
Qué uso se espera dar?
</text>
  </threadedComment>
  <threadedComment ref="H9" personId="{301DBAD2-50A7-7879-7F53-463C5F24B6CF}" id="{00A30018-0030-4A79-8879-001D00D500AE}" done="0">
    <text xml:space="preserve">INCLUYE:
Por qué es importante su construcción y análisis ?
Por qué el indicador es adecuado para cumplir el objetivo qué se espera de el?
</text>
  </threadedComment>
  <threadedComment ref="B10" personId="{301DBAD2-50A7-7879-7F53-463C5F24B6CF}" id="{00360077-00B6-433F-9D9F-00E0004100ED}" done="0">
    <text xml:space="preserve">INCLUYE:
Cómo se mide el indicador?
Cómo de expresa el indicador?
Esta puede ser:  porcentaje, razón, etc.
</text>
  </threadedComment>
  <threadedComment ref="H10" personId="{301DBAD2-50A7-7879-7F53-463C5F24B6CF}"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301DBAD2-50A7-7879-7F53-463C5F24B6CF}" id="{00AB0054-0016-4275-9C1B-00F900B10066}" done="0">
    <text xml:space="preserve">INCLUYE:
Qué se espera obtener del indicador?
Cuál es su finalidad?
Qué busca medir? 
Qué uso se espera dar?
</text>
  </threadedComment>
  <threadedComment ref="H11" personId="{301DBAD2-50A7-7879-7F53-463C5F24B6CF}" id="{00490093-005A-476B-8B9A-00ED002B0025}" done="0">
    <text xml:space="preserve">INCLUYE:
Por qué es importante su construcción y análisis ?
Por qué el indicador es adecuado para cumplir el objetivo qué se espera de el?
</text>
  </threadedComment>
  <threadedComment ref="B12" personId="{301DBAD2-50A7-7879-7F53-463C5F24B6CF}" id="{005300A5-00EA-44DF-9BA1-003F00AC00B7}" done="0">
    <text xml:space="preserve">INCLUYE:
Cómo se mide el indicador?
Cómo de expresa el indicador?
Esta puede ser:  porcentaje, razón, etc.
</text>
  </threadedComment>
  <threadedComment ref="H12" personId="{301DBAD2-50A7-7879-7F53-463C5F24B6CF}" id="{00EA0054-00AB-42AE-9464-000900020059}" done="0">
    <text xml:space="preserve">INCLUYE:
Cuáles son las variables que componen el indicador?
Cuál es el concepto de estas variables? 
</text>
  </threadedComment>
  <threadedComment ref="B13" personId="{301DBAD2-50A7-7879-7F53-463C5F24B6CF}" id="{006000AF-001A-4BDA-BD11-0067004C002B}" done="0">
    <text xml:space="preserve">INCLUYE:
Fórmula de construcción del indicador
</text>
  </threadedComment>
  <threadedComment ref="H13" personId="{301DBAD2-50A7-7879-7F53-463C5F24B6CF}"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301DBAD2-50A7-7879-7F53-463C5F24B6CF}"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301DBAD2-50A7-7879-7F53-463C5F24B6CF}" id="{00DB00D5-0073-4537-A4F3-00D300A400D7}" done="0">
    <text xml:space="preserve">INCLUYE:
Cada cuánto tiempo debe ser calculado el indicador?
Con qué frecuencia?.
Esta puede ser:  censal, anual, trimestral, mensual, diaria, etc.
</text>
  </threadedComment>
  <threadedComment ref="B15" personId="{301DBAD2-50A7-7879-7F53-463C5F24B6CF}" id="{00AC0042-0077-4837-A573-0070001F00F3}" done="0">
    <text xml:space="preserve">Responsable de obtener la medición del indicador
</text>
  </threadedComment>
  <threadedComment ref="H15" personId="{301DBAD2-50A7-7879-7F53-463C5F24B6CF}" id="{008E0020-00BC-4C37-AF7A-00EC00A100BA}" done="0">
    <text xml:space="preserve">Responsable del seguimiento, validación de resultados y definición de planes de acción sobre el indicador
</text>
  </threadedComment>
  <threadedComment ref="B16" personId="{301DBAD2-50A7-7879-7F53-463C5F24B6CF}" id="{008D0096-00B4-4B93-9A68-00FC00C30021}" done="0">
    <text xml:space="preserve">Medición, comportamiento o estimación del indicador al inicio de la gestión de gobierno
</text>
  </threadedComment>
  <threadedComment ref="F16" personId="{301DBAD2-50A7-7879-7F53-463C5F24B6CF}" id="{0069008E-00E8-4D46-8416-00D800F20086}" done="0">
    <text xml:space="preserve">Objetivo propuesto para el indicador, para indicadores estratégicos debe involucrar meta anual según Plan Indicativo
</text>
  </threadedComment>
  <threadedComment ref="H16" personId="{301DBAD2-50A7-7879-7F53-463C5F24B6CF}"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301DBAD2-50A7-7879-7F53-463C5F24B6CF}" id="{003D0083-0083-41E0-A647-006C005100A8}" done="0">
    <text xml:space="preserve">Cuando se trate de indicadores estratégicos, estos planes deben estar alineados con los planes de acción de las dependencias de la secretaria.
</text>
  </threadedComment>
  <threadedComment ref="H25" personId="{301DBAD2-50A7-7879-7F53-463C5F24B6CF}" id="{00B900A9-00DB-4076-8B3E-00A900FF0091}" done="0">
    <text xml:space="preserve">Responsable del seguimiento, validación de resultados y definición de planes de acción sobre el indicador
</text>
  </threadedComment>
  <threadedComment ref="F26" personId="{301DBAD2-50A7-7879-7F53-463C5F24B6CF}" id="{001B00A4-0054-4DC3-90D2-00BD00B600CD}" done="0">
    <text xml:space="preserve">Cuando se trate de indicadores estratégicos, estos planes deben estar alineados con los planes de acción de las dependencias de la secretaria.
</text>
  </threadedComment>
  <threadedComment ref="H26" personId="{301DBAD2-50A7-7879-7F53-463C5F24B6CF}" id="{002700B3-0057-4D78-A0A0-00F50088002D}" done="0">
    <text xml:space="preserve">Responsable del seguimiento, validación de resultados y definición de planes de acción sobre el indicador
</text>
  </threadedComment>
  <threadedComment ref="F27" personId="{301DBAD2-50A7-7879-7F53-463C5F24B6CF}" id="{005400D8-0064-4EEB-85B5-0021005A00E3}" done="0">
    <text xml:space="preserve">Cuando se trate de indicadores estratégicos, estos planes deben estar alineados con los planes de acción de las dependencias de la secretaria.
</text>
  </threadedComment>
  <threadedComment ref="H27" personId="{301DBAD2-50A7-7879-7F53-463C5F24B6CF}" id="{00500059-008E-4796-A915-001600650007}" done="0">
    <text xml:space="preserve">Responsable del seguimiento, validación de resultados y definición de planes de acción sobre el indicador
</text>
  </threadedComment>
  <threadedComment ref="F28" personId="{301DBAD2-50A7-7879-7F53-463C5F24B6CF}" id="{00790042-00FD-4D96-9E32-002D00B60016}" done="0">
    <text xml:space="preserve">Cuando se trate de indicadores estratégicos, estos planes deben estar alineados con los planes de acción de las dependencias de la secretaria.
</text>
  </threadedComment>
  <threadedComment ref="H28" personId="{301DBAD2-50A7-7879-7F53-463C5F24B6CF}" id="{006500E0-006B-422D-BF7B-00C100AF006E}" done="0">
    <text xml:space="preserve">Responsable del seguimiento, validación de resultados y definición de planes de acción sobre el indicador
</text>
  </threadedComment>
  <threadedComment ref="F29" personId="{301DBAD2-50A7-7879-7F53-463C5F24B6CF}" id="{005C0047-00A7-4C41-9ACA-00B5008400D3}" done="0">
    <text xml:space="preserve">Cuando se trate de indicadores estratégicos, estos planes deben estar alineados con los planes de acción de las dependencias de la secretaria.
</text>
  </threadedComment>
  <threadedComment ref="H29" personId="{301DBAD2-50A7-7879-7F53-463C5F24B6CF}" id="{00D900CE-0015-42DA-ADF4-00EB00BE00ED}" done="0">
    <text xml:space="preserve">Responsable del seguimiento, validación de resultados y definición de planes de acción sobre el indicador
</text>
  </threadedComment>
  <threadedComment ref="F30" personId="{301DBAD2-50A7-7879-7F53-463C5F24B6CF}" id="{000C008E-002C-47A8-B33F-00CE00BB00C8}" done="0">
    <text xml:space="preserve">Cuando se trate de indicadores estratégicos, estos planes deben estar alineados con los planes de acción de las dependencias de la secretaria.
</text>
  </threadedComment>
  <threadedComment ref="H30" personId="{301DBAD2-50A7-7879-7F53-463C5F24B6CF}" id="{005A00E6-00F6-417A-BDE2-00C9002C0052}" done="0">
    <text xml:space="preserve">Responsable del seguimiento, validación de resultados y definición de planes de acción sobre el indicador
</text>
  </threadedComment>
  <threadedComment ref="F31" personId="{301DBAD2-50A7-7879-7F53-463C5F24B6CF}" id="{00DC00FA-0094-46C8-A690-00CD009600E0}" done="0">
    <text xml:space="preserve">Cuando se trate de indicadores estratégicos, estos planes deben estar alineados con los planes de acción de las dependencias de la secretaria.
</text>
  </threadedComment>
  <threadedComment ref="H31" personId="{301DBAD2-50A7-7879-7F53-463C5F24B6CF}" id="{00DC002F-00B7-482A-87E6-00CF00D200AA}" done="0">
    <text xml:space="preserve">Responsable del seguimiento, validación de resultados y definición de planes de acción sobre el indicador
</text>
  </threadedComment>
  <threadedComment ref="F32" personId="{301DBAD2-50A7-7879-7F53-463C5F24B6CF}" id="{005B00B0-0028-4ADF-8AFD-0048008D004A}" done="0">
    <text xml:space="preserve">Cuando se trate de indicadores estratégicos, estos planes deben estar alineados con los planes de acción de las dependencias de la secretaria.
</text>
  </threadedComment>
  <threadedComment ref="H32" personId="{301DBAD2-50A7-7879-7F53-463C5F24B6CF}" id="{008E00ED-0042-4347-83DF-00B400C90042}" done="0">
    <text xml:space="preserve">Responsable del seguimiento, validación de resultados y definición de planes de acción sobre el indicador
</text>
  </threadedComment>
  <threadedComment ref="F33" personId="{301DBAD2-50A7-7879-7F53-463C5F24B6CF}" id="{005C0016-0072-4F69-9E0B-0014005A0073}" done="0">
    <text xml:space="preserve">Cuando se trate de indicadores estratégicos, estos planes deben estar alineados con los planes de acción de las dependencias de la secretaria.
</text>
  </threadedComment>
  <threadedComment ref="H33" personId="{301DBAD2-50A7-7879-7F53-463C5F24B6CF}" id="{00E100A4-00BE-416E-98F1-006B006900A6}" done="0">
    <text xml:space="preserve">Responsable del seguimiento, validación de resultados y definición de planes de acción sobre el indicador
</text>
  </threadedComment>
  <threadedComment ref="F34" personId="{301DBAD2-50A7-7879-7F53-463C5F24B6CF}" id="{00EF00D1-003B-4A24-9479-004400F40006}" done="0">
    <text xml:space="preserve">Cuando se trate de indicadores estratégicos, estos planes deben estar alineados con los planes de acción de las dependencias de la secretaria.
</text>
  </threadedComment>
  <threadedComment ref="H34" personId="{301DBAD2-50A7-7879-7F53-463C5F24B6CF}" id="{0088001C-0095-437C-AD7B-002B004C00A4}" done="0">
    <text xml:space="preserve">Responsable del seguimiento, validación de resultados y definición de planes de acción sobre el indicador
</text>
  </threadedComment>
  <threadedComment ref="F35" personId="{301DBAD2-50A7-7879-7F53-463C5F24B6CF}" id="{006400C6-008B-4B0D-AA46-002F009600F2}" done="0">
    <text xml:space="preserve">Cuando se trate de indicadores estratégicos, estos planes deben estar alineados con los planes de acción de las dependencias de la secretaria.
</text>
  </threadedComment>
  <threadedComment ref="H35" personId="{301DBAD2-50A7-7879-7F53-463C5F24B6CF}" id="{00710057-0070-4C8E-B71E-0067004B0049}" done="0">
    <text xml:space="preserve">Responsable del seguimiento, validación de resultados y definición de planes de acción sobre el indicador
</text>
  </threadedComment>
  <threadedComment ref="F36" personId="{301DBAD2-50A7-7879-7F53-463C5F24B6CF}" id="{004E0019-00AB-4C60-B2B5-006A00B80063}" done="0">
    <text xml:space="preserve">Cuando se trate de indicadores estratégicos, estos planes deben estar alineados con los planes de acción de las dependencias de la secretaria.
</text>
  </threadedComment>
  <threadedComment ref="H36" personId="{301DBAD2-50A7-7879-7F53-463C5F24B6CF}" id="{00D0009B-0038-4202-8ABA-00D5007E00E1}" done="0">
    <text xml:space="preserve">Responsable del seguimiento, validación de resultados y definición de planes de acción sobre el indicador
</text>
  </threadedComment>
  <threadedComment ref="F37" personId="{301DBAD2-50A7-7879-7F53-463C5F24B6CF}" id="{007D0030-0025-429A-A849-00C9001300C7}" done="0">
    <text xml:space="preserve">Cuando se trate de indicadores estratégicos, estos planes deben estar alineados con los planes de acción de las dependencias de la secretaria.
</text>
  </threadedComment>
  <threadedComment ref="H37" personId="{301DBAD2-50A7-7879-7F53-463C5F24B6CF}" id="{0013006D-0016-4B73-AC72-006A003F00FB}" done="0">
    <text xml:space="preserve">Responsable del seguimiento, validación de resultados y definición de planes de acción sobre el indicador
</text>
  </threadedComment>
  <threadedComment ref="F38" personId="{301DBAD2-50A7-7879-7F53-463C5F24B6CF}" id="{7A90494D-737F-2B36-E69D-463904A868F9}" done="0">
    <text xml:space="preserve">Cuando se trate de indicadores estratégicos, estos planes deben estar alineados con los planes de acción de las dependencias de la secretaria.
</text>
  </threadedComment>
  <threadedComment ref="H38" personId="{301DBAD2-50A7-7879-7F53-463C5F24B6CF}" id="{00EE0093-0073-42BF-9FA8-005B00270062}" done="0">
    <text xml:space="preserve">Responsable del seguimiento, validación de resultados y definición de planes de acción sobre el indicador
</text>
  </threadedComment>
  <threadedComment ref="F39" personId="{301DBAD2-50A7-7879-7F53-463C5F24B6CF}" id="{8705161F-B47D-EDC2-B9AB-D404FA10772D}" done="0">
    <text xml:space="preserve">Cuando se trate de indicadores estratégicos, estos planes deben estar alineados con los planes de acción de las dependencias de la secretaria.
</text>
  </threadedComment>
  <threadedComment ref="H39" personId="{301DBAD2-50A7-7879-7F53-463C5F24B6CF}" id="{00500011-00F7-4403-B6F9-001C000F0024}" done="0">
    <text xml:space="preserve">Responsable del seguimiento, validación de resultados y definición de planes de acción sobre el indicador
</text>
  </threadedComment>
  <threadedComment ref="F40" personId="{301DBAD2-50A7-7879-7F53-463C5F24B6CF}" id="{85963EEC-F8C6-B615-E9FB-CAEB7507B77D}" done="0">
    <text xml:space="preserve">Cuando se trate de indicadores estratégicos, estos planes deben estar alineados con los planes de acción de las dependencias de la secretaria.
</text>
  </threadedComment>
  <threadedComment ref="H40" personId="{301DBAD2-50A7-7879-7F53-463C5F24B6CF}" id="{006A002C-008D-4D9C-A44A-0064000F008E}" done="0">
    <text xml:space="preserve">Responsable del seguimiento, validación de resultados y definición de planes de acción sobre el indicador
</text>
  </threadedComment>
  <threadedComment ref="F41" personId="{301DBAD2-50A7-7879-7F53-463C5F24B6CF}" id="{C29E2201-8E4F-4B49-B94C-3B568124B2BE}" done="0">
    <text xml:space="preserve">Cuando se trate de indicadores estratégicos, estos planes deben estar alineados con los planes de acción de las dependencias de la secretaria.
</text>
  </threadedComment>
  <threadedComment ref="H41" personId="{301DBAD2-50A7-7879-7F53-463C5F24B6CF}" id="{00AF0069-005D-4027-88BA-00270081002C}" done="0">
    <text xml:space="preserve">Responsable del seguimiento, validación de resultados y definición de planes de acción sobre el indicador
</text>
  </threadedComment>
  <threadedComment ref="F42" personId="{301DBAD2-50A7-7879-7F53-463C5F24B6CF}" id="{EB79932D-1E38-2F2E-E70A-21D58A2C8CA9}" done="0">
    <text xml:space="preserve">Cuando se trate de indicadores estratégicos, estos planes deben estar alineados con los planes de acción de las dependencias de la secretaria.
</text>
  </threadedComment>
  <threadedComment ref="H42" personId="{301DBAD2-50A7-7879-7F53-463C5F24B6CF}" id="{00CD008D-00D0-4E81-84A9-009900FD00CC}" done="0">
    <text xml:space="preserve">Responsable del seguimiento, validación de resultados y definición de planes de acción sobre el indicador
</text>
  </threadedComment>
  <threadedComment ref="F43" personId="{301DBAD2-50A7-7879-7F53-463C5F24B6CF}" id="{007A005D-00CE-45CF-BB4C-001600DF0053}" done="0">
    <text xml:space="preserve">Cuando se trate de indicadores estratégicos, estos planes deben estar alineados con los planes de acción de las dependencias de la secretaria.
</text>
  </threadedComment>
  <threadedComment ref="H43" personId="{301DBAD2-50A7-7879-7F53-463C5F24B6CF}" id="{00B8009D-008E-4DC8-87BA-0030005E007B}" done="0">
    <text xml:space="preserve">Responsable del seguimiento, validación de resultados y definición de planes de acción sobre el indicador
</text>
  </threadedComment>
  <threadedComment ref="F44" personId="{301DBAD2-50A7-7879-7F53-463C5F24B6CF}" id="{006800D9-00B6-490A-93ED-00C000070042}" done="0">
    <text xml:space="preserve">Cuando se trate de indicadores estratégicos, estos planes deben estar alineados con los planes de acción de las dependencias de la secretaria.
</text>
  </threadedComment>
  <threadedComment ref="H44" personId="{301DBAD2-50A7-7879-7F53-463C5F24B6CF}" id="{009F00DF-0082-4557-A0CE-00A100BB0086}" done="0">
    <text xml:space="preserve">Responsable del seguimiento, validación de resultados y definición de planes de acción sobre el indicador
</text>
  </threadedComment>
  <threadedComment ref="F8" personId="{301DBAD2-50A7-7879-7F53-463C5F24B6CF}" id="{00240041-0040-4614-B2BB-0036002F008B}" done="0">
    <text xml:space="preserve">Corresponde al nombre a o la expresión que identifica el indicador
</text>
  </threadedComment>
  <threadedComment ref="I9" personId="{301DBAD2-50A7-7879-7F53-463C5F24B6CF}"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301DBAD2-50A7-7879-7F53-463C5F24B6CF}"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75B96A58-6C85-3365-C660-4993D2632472}"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301DBAD2-50A7-7879-7F53-463C5F24B6CF}" id="{008600A8-009B-4ACC-B91A-001B00A80021}" done="0">
    <text xml:space="preserve">INCLUYE:
Cómo se mide el indicador?
Cómo de expresa el indicador?
Esta puede ser:  porcentaje, razón, etc.
</text>
  </threadedComment>
  <threadedComment ref="H11" personId="{301DBAD2-50A7-7879-7F53-463C5F24B6CF}" id="{00E9003C-0074-491D-A9A2-00E20078008F}" done="0">
    <text xml:space="preserve">INCLUYE:
Cuáles son las variables que componen el indicador?
Cuál es el concepto de estas variables? 
</text>
  </threadedComment>
  <threadedComment ref="B12" personId="{301DBAD2-50A7-7879-7F53-463C5F24B6CF}" id="{000F00B0-00BF-42B3-9DEE-007400AB0087}" done="0">
    <text xml:space="preserve">INCLUYE:
Fórmula de construcción del indicador
</text>
  </threadedComment>
  <threadedComment ref="H12" personId="{301DBAD2-50A7-7879-7F53-463C5F24B6CF}"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301DBAD2-50A7-7879-7F53-463C5F24B6CF}"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301DBAD2-50A7-7879-7F53-463C5F24B6CF}" id="{002100F6-00B9-46A1-9C96-00DB00450023}" done="0">
    <text xml:space="preserve">INCLUYE:
Cada cuánto tiempo debe ser calculado el indicador?
Con qué frecuencia?.
Esta puede ser:  censal, anual, trimestral, mensual, diaria, etc.
</text>
  </threadedComment>
  <threadedComment ref="B14" personId="{301DBAD2-50A7-7879-7F53-463C5F24B6CF}" id="{00E50066-00A0-4B09-B262-001D00D800AC}" done="0">
    <text xml:space="preserve">Responsable de obtener la medición del indicador
</text>
  </threadedComment>
  <threadedComment ref="H14" personId="{301DBAD2-50A7-7879-7F53-463C5F24B6CF}" id="{00F80007-0007-4887-A82E-0040009C00A5}" done="0">
    <text xml:space="preserve">Responsable del seguimiento, validación de resultados y definición de planes de acción sobre el indicador
</text>
  </threadedComment>
  <threadedComment ref="B15" personId="{301DBAD2-50A7-7879-7F53-463C5F24B6CF}" id="{0094009D-002F-4932-BAC6-00D600350004}" done="0">
    <text xml:space="preserve">Medición, comportamiento o estimación del indicador al inicio de la gestión de gobierno
</text>
  </threadedComment>
  <threadedComment ref="F15" personId="{301DBAD2-50A7-7879-7F53-463C5F24B6CF}" id="{0023002D-00EA-4542-9CED-0073009E009F}" done="0">
    <text xml:space="preserve">Objetivo propuesto para el indicador, para indicadores estratégicos debe involucrar meta anual según Plan Indicativo
</text>
  </threadedComment>
  <threadedComment ref="H15" personId="{301DBAD2-50A7-7879-7F53-463C5F24B6CF}"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301DBAD2-50A7-7879-7F53-463C5F24B6CF}" id="{00D300AB-0049-462D-83B8-00270064005B}" done="0">
    <text xml:space="preserve">Corresponde al nombre a o la expresión que identifica el indicador
</text>
  </threadedComment>
  <threadedComment ref="I8" personId="{301DBAD2-50A7-7879-7F53-463C5F24B6CF}"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301DBAD2-50A7-7879-7F53-463C5F24B6CF}" id="{00780008-004E-46E6-94AE-005200490069}" done="0">
    <text xml:space="preserve">INCLUYE:
Qué se espera obtener del indicador?
Cuál es su finalidad?
Qué busca medir? 
Qué uso se espera dar?
</text>
  </threadedComment>
  <threadedComment ref="H10" personId="{301DBAD2-50A7-7879-7F53-463C5F24B6CF}"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39"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 t="shared" ref="D31:D35" si="1">+(C30-C31)/C30</f>
        <v>-0.20000000000000001</v>
      </c>
      <c r="E31" s="117" t="s">
        <v>70</v>
      </c>
      <c r="F31" s="113" t="s">
        <v>69</v>
      </c>
      <c r="G31" s="113"/>
      <c r="H31" s="114" t="s">
        <v>58</v>
      </c>
      <c r="I31" s="108">
        <v>45716</v>
      </c>
      <c r="J31" s="115" t="s">
        <v>59</v>
      </c>
      <c r="K31" s="116"/>
      <c r="P31" s="118"/>
    </row>
    <row r="32" s="107" customFormat="1" ht="165" customHeight="1">
      <c r="A32" s="108">
        <v>45747</v>
      </c>
      <c r="B32" s="109">
        <v>10</v>
      </c>
      <c r="C32" s="119">
        <v>8</v>
      </c>
      <c r="D32" s="120">
        <f t="shared" si="1"/>
        <v>0.33333333333333331</v>
      </c>
      <c r="E32" s="121" t="s">
        <v>71</v>
      </c>
      <c r="F32" s="113" t="s">
        <v>69</v>
      </c>
      <c r="G32" s="113"/>
      <c r="H32" s="114" t="s">
        <v>58</v>
      </c>
      <c r="I32" s="108">
        <v>45747</v>
      </c>
      <c r="J32" s="115" t="s">
        <v>59</v>
      </c>
      <c r="K32" s="116"/>
    </row>
    <row r="33" s="107" customFormat="1" ht="156" customHeight="1">
      <c r="A33" s="108">
        <v>45777</v>
      </c>
      <c r="B33" s="109">
        <v>10</v>
      </c>
      <c r="C33" s="110">
        <v>12</v>
      </c>
      <c r="D33" s="120">
        <f t="shared" si="1"/>
        <v>-0.5</v>
      </c>
      <c r="E33" s="121" t="s">
        <v>72</v>
      </c>
      <c r="F33" s="113" t="s">
        <v>69</v>
      </c>
      <c r="G33" s="113"/>
      <c r="H33" s="114" t="s">
        <v>58</v>
      </c>
      <c r="I33" s="108">
        <v>45777</v>
      </c>
      <c r="J33" s="115" t="s">
        <v>59</v>
      </c>
      <c r="K33" s="116"/>
      <c r="Q33" s="107">
        <f>24-9</f>
        <v>15</v>
      </c>
    </row>
    <row r="34" s="107" customFormat="1" ht="179.25" customHeight="1">
      <c r="A34" s="108">
        <v>45808</v>
      </c>
      <c r="B34" s="109">
        <v>10</v>
      </c>
      <c r="C34" s="119">
        <v>8</v>
      </c>
      <c r="D34" s="120">
        <f t="shared" si="1"/>
        <v>0.33333333333333331</v>
      </c>
      <c r="E34" s="113" t="s">
        <v>73</v>
      </c>
      <c r="F34" s="113" t="s">
        <v>69</v>
      </c>
      <c r="G34" s="113"/>
      <c r="H34" s="114" t="s">
        <v>58</v>
      </c>
      <c r="I34" s="108">
        <v>45808</v>
      </c>
      <c r="J34" s="115" t="s">
        <v>59</v>
      </c>
      <c r="K34" s="116"/>
    </row>
    <row r="35" s="107" customFormat="1" ht="154.5" customHeight="1">
      <c r="A35" s="108">
        <v>45838</v>
      </c>
      <c r="B35" s="109">
        <v>10</v>
      </c>
      <c r="C35" s="122">
        <v>17</v>
      </c>
      <c r="D35" s="120">
        <f t="shared" si="1"/>
        <v>-1.125</v>
      </c>
      <c r="E35" s="121" t="s">
        <v>74</v>
      </c>
      <c r="F35" s="113" t="s">
        <v>69</v>
      </c>
      <c r="G35" s="113"/>
      <c r="H35" s="114" t="s">
        <v>58</v>
      </c>
      <c r="I35" s="108">
        <v>45838</v>
      </c>
      <c r="J35" s="115" t="s">
        <v>59</v>
      </c>
      <c r="K35" s="116"/>
    </row>
    <row r="36" s="123" customFormat="1" ht="270" customHeight="1">
      <c r="A36" s="124"/>
      <c r="B36" s="125"/>
      <c r="C36" s="126"/>
      <c r="D36" s="127"/>
      <c r="E36" s="128"/>
      <c r="F36" s="129"/>
      <c r="G36" s="129"/>
      <c r="H36" s="130"/>
      <c r="I36" s="124"/>
      <c r="J36" s="131"/>
      <c r="K36" s="132"/>
    </row>
    <row r="37" s="123" customFormat="1" ht="275.25" customHeight="1">
      <c r="A37" s="124"/>
      <c r="B37" s="125"/>
      <c r="C37" s="126"/>
      <c r="D37" s="127"/>
      <c r="E37" s="133"/>
      <c r="F37" s="129"/>
      <c r="G37" s="129"/>
      <c r="H37" s="130"/>
      <c r="I37" s="124"/>
      <c r="J37" s="131"/>
      <c r="K37" s="134"/>
    </row>
    <row r="38" s="123" customFormat="1" ht="214" customHeight="1">
      <c r="A38" s="124"/>
      <c r="B38" s="135"/>
      <c r="C38" s="126"/>
      <c r="D38" s="136"/>
      <c r="E38" s="137"/>
      <c r="F38" s="138"/>
      <c r="G38" s="138"/>
      <c r="H38" s="139"/>
      <c r="I38" s="124"/>
      <c r="J38" s="140"/>
      <c r="K38" s="134"/>
      <c r="L38" s="141"/>
      <c r="M38" s="141"/>
    </row>
    <row r="39" s="142" customFormat="1" ht="138" customHeight="1">
      <c r="A39" s="124"/>
      <c r="B39" s="125"/>
      <c r="C39" s="143"/>
      <c r="D39" s="144"/>
      <c r="E39" s="145"/>
      <c r="F39" s="129"/>
      <c r="G39" s="129"/>
      <c r="H39" s="130"/>
      <c r="I39" s="124"/>
      <c r="J39" s="124"/>
      <c r="K39" s="134"/>
      <c r="O39" s="142"/>
    </row>
    <row r="40" s="142" customFormat="1" ht="303.75" customHeight="1">
      <c r="A40" s="124"/>
      <c r="B40" s="125"/>
      <c r="C40" s="144"/>
      <c r="D40" s="144"/>
      <c r="E40" s="145"/>
      <c r="F40" s="129"/>
      <c r="G40" s="129"/>
      <c r="H40" s="130"/>
      <c r="I40" s="124"/>
      <c r="J40" s="124"/>
      <c r="K40" s="134"/>
    </row>
    <row r="41" s="142" customFormat="1" ht="266" customHeight="1">
      <c r="A41" s="124"/>
      <c r="B41" s="146"/>
      <c r="C41" s="144"/>
      <c r="D41" s="144"/>
      <c r="E41" s="145"/>
      <c r="F41" s="129"/>
      <c r="G41" s="129"/>
      <c r="H41" s="130"/>
      <c r="I41" s="124"/>
      <c r="J41" s="124"/>
    </row>
    <row r="42" ht="120.75" customHeight="1">
      <c r="A42" s="108"/>
      <c r="B42" s="147"/>
      <c r="C42" s="148"/>
      <c r="D42" s="149"/>
      <c r="E42" s="150"/>
      <c r="F42" s="151"/>
      <c r="G42" s="151"/>
      <c r="H42" s="13"/>
      <c r="I42" s="152"/>
      <c r="J42" s="1"/>
    </row>
    <row r="43" ht="120.75" customHeight="1">
      <c r="A43" s="152"/>
      <c r="B43" s="147"/>
      <c r="C43" s="148"/>
      <c r="D43" s="149"/>
      <c r="E43" s="153"/>
      <c r="F43" s="151"/>
      <c r="G43" s="151"/>
      <c r="H43" s="13"/>
      <c r="I43" s="152"/>
      <c r="J43" s="1"/>
    </row>
    <row r="44" ht="16.5" customHeight="1">
      <c r="A44" s="152"/>
      <c r="B44" s="147"/>
      <c r="C44" s="154"/>
      <c r="D44" s="155"/>
      <c r="E44" s="156"/>
      <c r="F44" s="156"/>
      <c r="G44" s="156"/>
      <c r="H44" s="13"/>
      <c r="I44" s="157"/>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CF00F4-00AE-4177-BAD8-002D00F20059}" type="list" allowBlank="1" errorStyle="stop" imeMode="noControl" operator="between" showDropDown="0" showErrorMessage="1" showInputMessage="1">
          <x14:formula1>
            <xm:f>$Q$47:$Q$49</xm:f>
          </x14:formula1>
          <xm:sqref>J44 J23:J29</xm:sqref>
        </x14:dataValidation>
        <x14:dataValidation xr:uid="{00620010-0044-493A-B4A9-00D3009700E7}" type="list" allowBlank="1" errorStyle="stop" errorTitle="Seleccionar un valor de la lista" imeMode="noControl" operator="between" showDropDown="0" showErrorMessage="1" showInputMessage="1">
          <x14:formula1>
            <xm:f>#REF!</xm:f>
          </x14:formula1>
          <xm:sqref>E45</xm:sqref>
        </x14:dataValidation>
        <x14:dataValidation xr:uid="{000B0085-000E-40EE-B59A-00BB006100FF}" type="list" allowBlank="1" errorStyle="stop" imeMode="noControl" operator="between" showDropDown="0" showErrorMessage="1" showInputMessage="1">
          <x14:formula1>
            <xm:f>#REF!</xm:f>
          </x14:formula1>
          <xm:sqref>J45</xm:sqref>
        </x14:dataValidation>
        <x14:dataValidation xr:uid="{00FD0019-00F4-421A-8D56-00D600820066}" type="list" allowBlank="1" errorStyle="stop" imeMode="noControl" operator="between" showDropDown="0" showErrorMessage="1" showInputMessage="1">
          <x14:formula1>
            <xm:f>$Q$47:$Q$49+$J$23</xm:f>
          </x14:formula1>
          <xm:sqref>Q47</xm:sqref>
        </x14:dataValidation>
        <x14:dataValidation xr:uid="{00DE0014-00B4-4DA9-93B5-005B00BB0007}" type="list" allowBlank="1" errorStyle="stop" errorTitle="Seleccione un valor de la lista" imeMode="noControl" operator="between" showDropDown="0" showErrorMessage="1" showInputMessage="1">
          <x14:formula1>
            <xm:f>#REF!</xm:f>
          </x14:formula1>
          <xm:sqref>J6:J7</xm:sqref>
        </x14:dataValidation>
        <x14:dataValidation xr:uid="{004900C2-005E-4E6B-9D4D-004400E4006E}"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58" t="s">
        <v>39</v>
      </c>
      <c r="C2" s="159"/>
      <c r="D2" s="160" t="s">
        <v>40</v>
      </c>
      <c r="E2" s="161" t="s">
        <v>41</v>
      </c>
    </row>
    <row r="3" ht="25.5">
      <c r="B3" s="162" t="s">
        <v>42</v>
      </c>
      <c r="C3" s="163"/>
      <c r="D3" s="164" t="s">
        <v>43</v>
      </c>
      <c r="E3" s="165" t="s">
        <v>44</v>
      </c>
    </row>
    <row r="4">
      <c r="B4" s="57" t="s">
        <v>48</v>
      </c>
      <c r="C4" s="57" t="s">
        <v>37</v>
      </c>
      <c r="D4" s="166" t="s">
        <v>49</v>
      </c>
      <c r="E4" s="57" t="s">
        <v>50</v>
      </c>
    </row>
    <row r="5">
      <c r="B5" s="103" t="s">
        <v>75</v>
      </c>
      <c r="C5" s="99">
        <v>10</v>
      </c>
      <c r="D5" s="164">
        <f>+'E01.001 VAR. QUEJAS Y RECL'!C30</f>
        <v>10</v>
      </c>
      <c r="E5" s="167">
        <f>+'E01.001 VAR. QUEJAS Y RECL'!D30</f>
        <v>1</v>
      </c>
    </row>
    <row r="6">
      <c r="B6" s="103" t="s">
        <v>76</v>
      </c>
      <c r="C6" s="99">
        <v>10</v>
      </c>
      <c r="D6" s="164">
        <f>+'E01.001 VAR. QUEJAS Y RECL'!C31</f>
        <v>12</v>
      </c>
      <c r="E6" s="167">
        <f>+'E01.001 VAR. QUEJAS Y RECL'!D31</f>
        <v>-0.20000000000000001</v>
      </c>
    </row>
    <row r="7">
      <c r="B7" s="103" t="s">
        <v>77</v>
      </c>
      <c r="C7" s="99">
        <v>10</v>
      </c>
      <c r="D7" s="162">
        <f>+'E01.001 VAR. QUEJAS Y RECL'!C32</f>
        <v>8</v>
      </c>
      <c r="E7" s="167">
        <f>+'E01.001 VAR. QUEJAS Y RECL'!D32</f>
        <v>0.33333333333333331</v>
      </c>
    </row>
    <row r="8">
      <c r="B8" s="103" t="s">
        <v>78</v>
      </c>
      <c r="C8" s="99">
        <v>10</v>
      </c>
      <c r="D8" s="164">
        <f>+'E01.001 VAR. QUEJAS Y RECL'!C33</f>
        <v>12</v>
      </c>
      <c r="E8" s="167">
        <f>+'E01.001 VAR. QUEJAS Y RECL'!D33</f>
        <v>-0.5</v>
      </c>
    </row>
    <row r="9">
      <c r="B9" s="103" t="s">
        <v>79</v>
      </c>
      <c r="C9" s="99">
        <v>10</v>
      </c>
      <c r="D9" s="162">
        <f>+'E01.001 VAR. QUEJAS Y RECL'!C34</f>
        <v>8</v>
      </c>
      <c r="E9" s="167">
        <f>+'E01.001 VAR. QUEJAS Y RECL'!D34</f>
        <v>0.33333333333333331</v>
      </c>
    </row>
    <row r="10">
      <c r="B10" s="103" t="s">
        <v>80</v>
      </c>
      <c r="C10" s="99">
        <v>10</v>
      </c>
      <c r="D10" s="168">
        <f>+'E01.001 VAR. QUEJAS Y RECL'!C35</f>
        <v>17</v>
      </c>
      <c r="E10" s="167">
        <f>+'E01.001 VAR. QUEJAS Y RECL'!D35</f>
        <v>-1.125</v>
      </c>
    </row>
    <row r="11">
      <c r="B11" s="103" t="s">
        <v>81</v>
      </c>
      <c r="C11" s="99">
        <v>10</v>
      </c>
      <c r="D11" s="169"/>
      <c r="E11" s="170"/>
    </row>
    <row r="12">
      <c r="B12" s="103" t="s">
        <v>82</v>
      </c>
      <c r="C12" s="99">
        <v>10</v>
      </c>
      <c r="D12" s="169"/>
      <c r="E12" s="170"/>
    </row>
    <row r="13">
      <c r="B13" s="103" t="s">
        <v>83</v>
      </c>
      <c r="C13" s="99">
        <v>10</v>
      </c>
      <c r="D13" s="169"/>
      <c r="E13" s="170"/>
    </row>
    <row r="14">
      <c r="B14" s="103" t="s">
        <v>84</v>
      </c>
      <c r="C14" s="99">
        <v>10</v>
      </c>
      <c r="D14" s="171"/>
      <c r="E14" s="170"/>
    </row>
    <row r="15">
      <c r="B15" s="103" t="s">
        <v>85</v>
      </c>
      <c r="C15" s="99">
        <v>10</v>
      </c>
      <c r="D15" s="169"/>
      <c r="E15" s="170"/>
    </row>
    <row r="16">
      <c r="B16" s="103" t="s">
        <v>86</v>
      </c>
      <c r="C16" s="99">
        <v>10</v>
      </c>
      <c r="D16" s="169"/>
      <c r="E16" s="170"/>
    </row>
    <row r="17">
      <c r="B17" s="152"/>
      <c r="C17" s="147"/>
      <c r="D17" s="148"/>
      <c r="E17" s="172"/>
    </row>
    <row r="20">
      <c r="D20" s="2"/>
    </row>
    <row r="21">
      <c r="N21" s="173"/>
    </row>
    <row r="22" ht="12.75">
      <c r="E22" s="162"/>
    </row>
    <row r="23">
      <c r="B23" s="174"/>
      <c r="M23" s="175"/>
    </row>
    <row r="25">
      <c r="M25" s="173"/>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1"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76"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87</v>
      </c>
      <c r="C3" s="84"/>
      <c r="D3" s="84"/>
      <c r="E3" s="8" t="s">
        <v>88</v>
      </c>
      <c r="F3" s="9"/>
      <c r="G3" s="9"/>
      <c r="H3" s="10"/>
      <c r="I3" s="11" t="s">
        <v>1</v>
      </c>
      <c r="J3" s="177" t="s">
        <v>89</v>
      </c>
      <c r="K3" s="13"/>
      <c r="L3" s="13"/>
      <c r="M3" s="13"/>
    </row>
    <row r="4" ht="15" customHeight="1">
      <c r="A4" s="14"/>
      <c r="B4" s="86"/>
      <c r="C4" s="86"/>
      <c r="D4" s="86"/>
      <c r="E4" s="15"/>
      <c r="F4" s="16"/>
      <c r="G4" s="16"/>
      <c r="H4" s="17"/>
      <c r="I4" s="18" t="s">
        <v>3</v>
      </c>
      <c r="J4" s="178" t="s">
        <v>4</v>
      </c>
      <c r="K4" s="13"/>
      <c r="L4" s="13"/>
      <c r="M4" s="13"/>
    </row>
    <row r="5" ht="15" customHeight="1">
      <c r="A5" s="14"/>
      <c r="B5" s="86"/>
      <c r="C5" s="86"/>
      <c r="D5" s="86"/>
      <c r="E5" s="15"/>
      <c r="F5" s="16"/>
      <c r="G5" s="16"/>
      <c r="H5" s="17"/>
      <c r="I5" s="18" t="s">
        <v>5</v>
      </c>
      <c r="J5" s="179" t="s">
        <v>6</v>
      </c>
      <c r="K5" s="13"/>
      <c r="L5" s="13"/>
      <c r="M5" s="13"/>
    </row>
    <row r="6" ht="15" customHeight="1">
      <c r="A6" s="14"/>
      <c r="B6" s="86"/>
      <c r="C6" s="86"/>
      <c r="D6" s="86"/>
      <c r="E6" s="15"/>
      <c r="F6" s="16"/>
      <c r="G6" s="16"/>
      <c r="H6" s="17"/>
      <c r="I6" s="24" t="s">
        <v>8</v>
      </c>
      <c r="J6" s="180" t="s">
        <v>9</v>
      </c>
      <c r="K6" s="13"/>
      <c r="L6" s="13"/>
      <c r="M6" s="13"/>
    </row>
    <row r="7" ht="24.949999999999999" customHeight="1">
      <c r="A7" s="181" t="s">
        <v>10</v>
      </c>
      <c r="B7" s="182"/>
      <c r="C7" s="182"/>
      <c r="D7" s="182"/>
      <c r="E7" s="182"/>
      <c r="F7" s="182"/>
      <c r="G7" s="182"/>
      <c r="H7" s="182"/>
      <c r="I7" s="182"/>
      <c r="J7" s="28"/>
    </row>
    <row r="8" ht="20.100000000000001" customHeight="1">
      <c r="A8" s="30" t="s">
        <v>11</v>
      </c>
      <c r="B8" s="31" t="s">
        <v>89</v>
      </c>
      <c r="C8" s="32"/>
      <c r="D8" s="33"/>
      <c r="E8" s="34" t="s">
        <v>12</v>
      </c>
      <c r="F8" s="35" t="s">
        <v>90</v>
      </c>
      <c r="G8" s="36"/>
      <c r="H8" s="37"/>
      <c r="I8" s="38" t="s">
        <v>14</v>
      </c>
      <c r="J8" s="39" t="s">
        <v>15</v>
      </c>
    </row>
    <row r="9" ht="24" customHeight="1">
      <c r="A9" s="40"/>
      <c r="B9" s="41"/>
      <c r="C9" s="42"/>
      <c r="D9" s="43"/>
      <c r="E9" s="44"/>
      <c r="F9" s="45"/>
      <c r="G9" s="46"/>
      <c r="H9" s="47"/>
      <c r="I9" s="48" t="s">
        <v>16</v>
      </c>
      <c r="J9" s="49" t="s">
        <v>91</v>
      </c>
    </row>
    <row r="10">
      <c r="A10" s="50"/>
      <c r="B10" s="51"/>
      <c r="C10" s="51"/>
      <c r="D10" s="51"/>
      <c r="E10" s="51"/>
      <c r="F10" s="51"/>
      <c r="G10" s="51"/>
      <c r="H10" s="51"/>
      <c r="I10" s="51"/>
      <c r="J10" s="52"/>
    </row>
    <row r="11" ht="115.5" customHeight="1">
      <c r="A11" s="53" t="s">
        <v>17</v>
      </c>
      <c r="B11" s="54" t="s">
        <v>92</v>
      </c>
      <c r="C11" s="55"/>
      <c r="D11" s="55"/>
      <c r="E11" s="55"/>
      <c r="F11" s="56"/>
      <c r="G11" s="57" t="s">
        <v>19</v>
      </c>
      <c r="H11" s="54" t="s">
        <v>93</v>
      </c>
      <c r="I11" s="55"/>
      <c r="J11" s="58"/>
    </row>
    <row r="12" ht="106.5" customHeight="1">
      <c r="A12" s="53" t="s">
        <v>21</v>
      </c>
      <c r="B12" s="54" t="s">
        <v>94</v>
      </c>
      <c r="C12" s="55"/>
      <c r="D12" s="55"/>
      <c r="E12" s="55"/>
      <c r="F12" s="56"/>
      <c r="G12" s="57" t="s">
        <v>23</v>
      </c>
      <c r="H12" s="59" t="s">
        <v>95</v>
      </c>
      <c r="I12" s="183"/>
      <c r="J12" s="184"/>
      <c r="O12" s="185"/>
    </row>
    <row r="13" ht="172.5" customHeight="1">
      <c r="A13" s="53" t="s">
        <v>25</v>
      </c>
      <c r="B13" s="54" t="s">
        <v>96</v>
      </c>
      <c r="C13" s="55"/>
      <c r="D13" s="55"/>
      <c r="E13" s="55"/>
      <c r="F13" s="56"/>
      <c r="G13" s="57" t="s">
        <v>27</v>
      </c>
      <c r="H13" s="54" t="s">
        <v>97</v>
      </c>
      <c r="I13" s="55"/>
      <c r="J13" s="58"/>
    </row>
    <row r="14" ht="25.5">
      <c r="A14" s="53" t="s">
        <v>29</v>
      </c>
      <c r="B14" s="54" t="s">
        <v>98</v>
      </c>
      <c r="C14" s="55"/>
      <c r="D14" s="55"/>
      <c r="E14" s="55"/>
      <c r="F14" s="56"/>
      <c r="G14" s="57" t="s">
        <v>31</v>
      </c>
      <c r="H14" s="54" t="s">
        <v>99</v>
      </c>
      <c r="I14" s="55"/>
      <c r="J14" s="58"/>
    </row>
    <row r="15" ht="38.25" customHeight="1">
      <c r="A15" s="53" t="s">
        <v>33</v>
      </c>
      <c r="B15" s="54" t="s">
        <v>34</v>
      </c>
      <c r="C15" s="55"/>
      <c r="D15" s="55"/>
      <c r="E15" s="55"/>
      <c r="F15" s="56"/>
      <c r="G15" s="57" t="s">
        <v>35</v>
      </c>
      <c r="H15" s="62" t="s">
        <v>34</v>
      </c>
      <c r="I15" s="62"/>
      <c r="J15" s="62"/>
      <c r="N15" s="186"/>
    </row>
    <row r="16" ht="41.25" customHeight="1">
      <c r="A16" s="63" t="s">
        <v>36</v>
      </c>
      <c r="B16" s="187">
        <v>0.80000000000000004</v>
      </c>
      <c r="C16" s="188"/>
      <c r="D16" s="189"/>
      <c r="E16" s="67" t="s">
        <v>37</v>
      </c>
      <c r="F16" s="190">
        <v>100</v>
      </c>
      <c r="G16" s="67" t="s">
        <v>38</v>
      </c>
      <c r="H16" s="191" t="s">
        <v>100</v>
      </c>
      <c r="I16" s="192" t="s">
        <v>101</v>
      </c>
      <c r="J16" s="193" t="s">
        <v>102</v>
      </c>
      <c r="P16" s="72"/>
      <c r="Q16" s="72"/>
      <c r="R16" s="72"/>
    </row>
    <row r="17" ht="41.25" customHeight="1">
      <c r="A17" s="73"/>
      <c r="B17" s="194"/>
      <c r="C17" s="195"/>
      <c r="D17" s="195"/>
      <c r="E17" s="76"/>
      <c r="F17" s="196"/>
      <c r="G17" s="76"/>
      <c r="H17" s="197"/>
      <c r="I17" s="198"/>
      <c r="J17" s="199"/>
      <c r="P17" s="72"/>
      <c r="Q17" s="72"/>
      <c r="R17" s="72"/>
    </row>
    <row r="18" ht="13.5">
      <c r="A18" s="81"/>
      <c r="B18" s="82"/>
      <c r="C18" s="82"/>
      <c r="D18" s="82"/>
      <c r="E18" s="82"/>
      <c r="F18" s="82"/>
      <c r="G18" s="82"/>
      <c r="H18" s="82"/>
      <c r="I18" s="82"/>
      <c r="J18" s="83"/>
    </row>
    <row r="19" ht="15" customHeight="1">
      <c r="A19" s="4"/>
      <c r="B19" s="84" t="s">
        <v>87</v>
      </c>
      <c r="C19" s="84"/>
      <c r="D19" s="84"/>
      <c r="E19" s="8" t="s">
        <v>88</v>
      </c>
      <c r="F19" s="9"/>
      <c r="G19" s="9"/>
      <c r="H19" s="10"/>
      <c r="I19" s="11" t="s">
        <v>1</v>
      </c>
      <c r="J19" s="177" t="s">
        <v>89</v>
      </c>
      <c r="K19" s="13"/>
      <c r="L19" s="13"/>
      <c r="M19" s="13"/>
    </row>
    <row r="20" ht="15" customHeight="1">
      <c r="A20" s="14"/>
      <c r="B20" s="86"/>
      <c r="C20" s="86"/>
      <c r="D20" s="86"/>
      <c r="E20" s="15"/>
      <c r="F20" s="16"/>
      <c r="G20" s="16"/>
      <c r="H20" s="17"/>
      <c r="I20" s="18" t="s">
        <v>3</v>
      </c>
      <c r="J20" s="178" t="s">
        <v>103</v>
      </c>
      <c r="K20" s="13"/>
      <c r="L20" s="13"/>
      <c r="M20" s="13"/>
    </row>
    <row r="21" ht="15" customHeight="1">
      <c r="A21" s="14"/>
      <c r="B21" s="86"/>
      <c r="C21" s="86"/>
      <c r="D21" s="86"/>
      <c r="E21" s="15"/>
      <c r="F21" s="16"/>
      <c r="G21" s="16"/>
      <c r="H21" s="17"/>
      <c r="I21" s="18" t="s">
        <v>5</v>
      </c>
      <c r="J21" s="179" t="s">
        <v>6</v>
      </c>
      <c r="K21" s="13"/>
      <c r="L21" s="13"/>
      <c r="M21" s="13"/>
    </row>
    <row r="22" ht="15" customHeight="1">
      <c r="A22" s="14"/>
      <c r="B22" s="86"/>
      <c r="C22" s="86"/>
      <c r="D22" s="86"/>
      <c r="E22" s="15"/>
      <c r="F22" s="16"/>
      <c r="G22" s="16"/>
      <c r="H22" s="17"/>
      <c r="I22" s="24" t="s">
        <v>8</v>
      </c>
      <c r="J22" s="180" t="s">
        <v>9</v>
      </c>
      <c r="K22" s="13"/>
      <c r="L22" s="13"/>
      <c r="M22" s="13"/>
    </row>
    <row r="23" ht="24.949999999999999" customHeight="1">
      <c r="A23" s="200" t="s">
        <v>104</v>
      </c>
      <c r="B23" s="201"/>
      <c r="C23" s="201"/>
      <c r="D23" s="201"/>
      <c r="E23" s="201"/>
      <c r="F23" s="201"/>
      <c r="G23" s="201"/>
      <c r="H23" s="201"/>
      <c r="I23" s="201"/>
      <c r="J23" s="202"/>
      <c r="L23" s="29"/>
    </row>
    <row r="24" ht="34.5" customHeight="1">
      <c r="A24" s="40" t="s">
        <v>48</v>
      </c>
      <c r="B24" s="203" t="s">
        <v>37</v>
      </c>
      <c r="C24" s="203" t="s">
        <v>49</v>
      </c>
      <c r="D24" s="44" t="s">
        <v>50</v>
      </c>
      <c r="E24" s="44" t="s">
        <v>51</v>
      </c>
      <c r="F24" s="44" t="s">
        <v>52</v>
      </c>
      <c r="G24" s="204"/>
      <c r="H24" s="44" t="s">
        <v>53</v>
      </c>
      <c r="I24" s="44" t="s">
        <v>54</v>
      </c>
      <c r="J24" s="205" t="s">
        <v>55</v>
      </c>
      <c r="L24" s="29"/>
    </row>
    <row r="25" ht="51" hidden="1">
      <c r="A25" s="98">
        <v>41670</v>
      </c>
      <c r="B25" s="206">
        <f>+F16</f>
        <v>100</v>
      </c>
      <c r="C25" s="207">
        <f>95.17/100</f>
        <v>0.95169999999999999</v>
      </c>
      <c r="D25" s="208">
        <f t="shared" ref="D25:D28" si="2">+(C25/B25)*100</f>
        <v>0.95169999999999999</v>
      </c>
      <c r="E25" s="62" t="s">
        <v>105</v>
      </c>
      <c r="F25" s="209" t="s">
        <v>106</v>
      </c>
      <c r="G25" s="209"/>
      <c r="H25" s="54" t="s">
        <v>107</v>
      </c>
      <c r="I25" s="98">
        <v>41670</v>
      </c>
      <c r="J25" s="210" t="s">
        <v>59</v>
      </c>
    </row>
    <row r="26" ht="76.5" hidden="1" customHeight="1">
      <c r="A26" s="98">
        <v>41698</v>
      </c>
      <c r="B26" s="206">
        <f>+F16</f>
        <v>100</v>
      </c>
      <c r="C26" s="207">
        <f>97.43/100</f>
        <v>0.97430000000000005</v>
      </c>
      <c r="D26" s="208">
        <f t="shared" si="2"/>
        <v>0.97430000000000005</v>
      </c>
      <c r="E26" s="62" t="s">
        <v>108</v>
      </c>
      <c r="F26" s="209" t="s">
        <v>106</v>
      </c>
      <c r="G26" s="209"/>
      <c r="H26" s="54" t="s">
        <v>107</v>
      </c>
      <c r="I26" s="98">
        <v>41698</v>
      </c>
      <c r="J26" s="210" t="s">
        <v>59</v>
      </c>
    </row>
    <row r="27" ht="91.5" hidden="1" customHeight="1">
      <c r="A27" s="98">
        <v>41728</v>
      </c>
      <c r="B27" s="206">
        <f>+F16</f>
        <v>100</v>
      </c>
      <c r="C27" s="207">
        <f>93.28/100</f>
        <v>0.93279999999999996</v>
      </c>
      <c r="D27" s="208">
        <f t="shared" si="2"/>
        <v>0.93279999999999996</v>
      </c>
      <c r="E27" s="62" t="s">
        <v>109</v>
      </c>
      <c r="F27" s="209" t="s">
        <v>106</v>
      </c>
      <c r="G27" s="209"/>
      <c r="H27" s="54" t="s">
        <v>107</v>
      </c>
      <c r="I27" s="98">
        <v>41728</v>
      </c>
      <c r="J27" s="210" t="s">
        <v>59</v>
      </c>
    </row>
    <row r="28" ht="129" hidden="1" customHeight="1">
      <c r="A28" s="98" t="s">
        <v>63</v>
      </c>
      <c r="B28" s="206">
        <f>+F16</f>
        <v>100</v>
      </c>
      <c r="C28" s="207">
        <f>97.29/100</f>
        <v>0.97289999999999999</v>
      </c>
      <c r="D28" s="208">
        <f t="shared" si="2"/>
        <v>0.97289999999999999</v>
      </c>
      <c r="E28" s="62" t="s">
        <v>110</v>
      </c>
      <c r="F28" s="209" t="s">
        <v>106</v>
      </c>
      <c r="G28" s="209"/>
      <c r="H28" s="54" t="s">
        <v>107</v>
      </c>
      <c r="I28" s="98" t="s">
        <v>63</v>
      </c>
      <c r="J28" s="210" t="s">
        <v>59</v>
      </c>
    </row>
    <row r="29" ht="78" hidden="1" customHeight="1">
      <c r="A29" s="98">
        <v>41790</v>
      </c>
      <c r="B29" s="206">
        <f>+B28</f>
        <v>100</v>
      </c>
      <c r="C29" s="207">
        <f>93.27/100</f>
        <v>0.93269999999999997</v>
      </c>
      <c r="D29" s="208">
        <f>+(C29/B30)*100</f>
        <v>0.93269999999999997</v>
      </c>
      <c r="E29" s="62" t="s">
        <v>111</v>
      </c>
      <c r="F29" s="209" t="s">
        <v>106</v>
      </c>
      <c r="G29" s="209"/>
      <c r="H29" s="54" t="s">
        <v>107</v>
      </c>
      <c r="I29" s="98">
        <v>41790</v>
      </c>
      <c r="J29" s="210" t="s">
        <v>59</v>
      </c>
    </row>
    <row r="30" ht="78" hidden="1" customHeight="1">
      <c r="A30" s="98">
        <v>41820</v>
      </c>
      <c r="B30" s="206">
        <f>+B25</f>
        <v>100</v>
      </c>
      <c r="C30" s="207">
        <f>95.91/100</f>
        <v>0.95909999999999995</v>
      </c>
      <c r="D30" s="208">
        <f t="shared" ref="D30:D31" si="3">+(C30/B30)*100</f>
        <v>0.95909999999999995</v>
      </c>
      <c r="E30" s="62" t="s">
        <v>105</v>
      </c>
      <c r="F30" s="209" t="s">
        <v>106</v>
      </c>
      <c r="G30" s="209"/>
      <c r="H30" s="54" t="s">
        <v>107</v>
      </c>
      <c r="I30" s="98">
        <v>41820</v>
      </c>
      <c r="J30" s="210" t="s">
        <v>59</v>
      </c>
    </row>
    <row r="31" ht="76.5" hidden="1">
      <c r="A31" s="98">
        <v>41851</v>
      </c>
      <c r="B31" s="206">
        <f>+B30</f>
        <v>100</v>
      </c>
      <c r="C31" s="207">
        <f>88.85/100</f>
        <v>0.88849999999999996</v>
      </c>
      <c r="D31" s="208">
        <f t="shared" si="3"/>
        <v>0.88849999999999996</v>
      </c>
      <c r="E31" s="62" t="s">
        <v>111</v>
      </c>
      <c r="F31" s="209" t="s">
        <v>106</v>
      </c>
      <c r="G31" s="209"/>
      <c r="H31" s="54" t="s">
        <v>107</v>
      </c>
      <c r="I31" s="98">
        <v>41851</v>
      </c>
      <c r="J31" s="210" t="s">
        <v>59</v>
      </c>
    </row>
    <row r="32" ht="199.5" customHeight="1">
      <c r="A32" s="108">
        <v>45688</v>
      </c>
      <c r="B32" s="211">
        <v>100</v>
      </c>
      <c r="C32" s="212">
        <v>0.94930000000000003</v>
      </c>
      <c r="D32" s="213">
        <v>0.94930000000000003</v>
      </c>
      <c r="E32" s="214" t="s">
        <v>112</v>
      </c>
      <c r="F32" s="215" t="s">
        <v>113</v>
      </c>
      <c r="G32" s="215"/>
      <c r="H32" s="216" t="s">
        <v>107</v>
      </c>
      <c r="I32" s="108">
        <v>45688</v>
      </c>
      <c r="J32" s="217" t="s">
        <v>59</v>
      </c>
    </row>
    <row r="33" ht="147" customHeight="1">
      <c r="A33" s="108">
        <v>45716</v>
      </c>
      <c r="B33" s="211">
        <v>100</v>
      </c>
      <c r="C33" s="212">
        <v>0.85470000000000002</v>
      </c>
      <c r="D33" s="213">
        <v>0.85470000000000002</v>
      </c>
      <c r="E33" s="214" t="s">
        <v>114</v>
      </c>
      <c r="F33" s="215" t="s">
        <v>113</v>
      </c>
      <c r="G33" s="215"/>
      <c r="H33" s="216" t="s">
        <v>107</v>
      </c>
      <c r="I33" s="108">
        <v>45716</v>
      </c>
      <c r="J33" s="217" t="s">
        <v>59</v>
      </c>
    </row>
    <row r="34" ht="121.5" customHeight="1">
      <c r="A34" s="108">
        <v>45747</v>
      </c>
      <c r="B34" s="211">
        <v>100</v>
      </c>
      <c r="C34" s="176">
        <v>0.96250000000000002</v>
      </c>
      <c r="D34" s="213">
        <v>0.96250000000000002</v>
      </c>
      <c r="E34" s="214" t="s">
        <v>115</v>
      </c>
      <c r="F34" s="215" t="s">
        <v>113</v>
      </c>
      <c r="G34" s="215"/>
      <c r="H34" s="216" t="s">
        <v>107</v>
      </c>
      <c r="I34" s="108">
        <v>45747</v>
      </c>
      <c r="J34" s="217" t="s">
        <v>59</v>
      </c>
    </row>
    <row r="35" ht="118.5" customHeight="1">
      <c r="A35" s="108">
        <v>45777</v>
      </c>
      <c r="B35" s="211">
        <v>100</v>
      </c>
      <c r="C35" s="176">
        <v>0.94259999999999999</v>
      </c>
      <c r="D35" s="213">
        <v>0.9426000000000001</v>
      </c>
      <c r="E35" s="214" t="s">
        <v>116</v>
      </c>
      <c r="F35" s="215" t="s">
        <v>113</v>
      </c>
      <c r="G35" s="215"/>
      <c r="H35" s="216" t="s">
        <v>107</v>
      </c>
      <c r="I35" s="108">
        <v>45777</v>
      </c>
      <c r="J35" s="217" t="s">
        <v>59</v>
      </c>
    </row>
    <row r="36" ht="120" customHeight="1">
      <c r="A36" s="108">
        <v>45808</v>
      </c>
      <c r="B36" s="211">
        <v>100</v>
      </c>
      <c r="C36" s="212">
        <v>0.96050000000000002</v>
      </c>
      <c r="D36" s="213">
        <v>0.96050000000000002</v>
      </c>
      <c r="E36" s="214" t="s">
        <v>117</v>
      </c>
      <c r="F36" s="215" t="s">
        <v>113</v>
      </c>
      <c r="G36" s="215"/>
      <c r="H36" s="216" t="s">
        <v>107</v>
      </c>
      <c r="I36" s="108">
        <v>45808</v>
      </c>
      <c r="J36" s="217" t="s">
        <v>59</v>
      </c>
    </row>
    <row r="37" ht="114.75" hidden="1" customHeight="1">
      <c r="A37" s="108"/>
      <c r="B37" s="211"/>
      <c r="C37" s="212"/>
      <c r="D37" s="213"/>
      <c r="E37" s="214"/>
      <c r="F37" s="215"/>
      <c r="G37" s="215"/>
      <c r="H37" s="216"/>
      <c r="I37" s="108"/>
      <c r="J37" s="217"/>
    </row>
    <row r="38" ht="143.25" customHeight="1">
      <c r="A38" s="108">
        <v>45838</v>
      </c>
      <c r="B38" s="211">
        <v>100</v>
      </c>
      <c r="C38" s="212">
        <v>0.92330000000000001</v>
      </c>
      <c r="D38" s="213">
        <v>0.92330000000000001</v>
      </c>
      <c r="E38" s="214" t="s">
        <v>118</v>
      </c>
      <c r="F38" s="218" t="s">
        <v>113</v>
      </c>
      <c r="G38" s="219"/>
      <c r="H38" s="216" t="s">
        <v>107</v>
      </c>
      <c r="I38" s="108">
        <v>45838</v>
      </c>
      <c r="J38" s="217"/>
    </row>
    <row r="39" s="142" customFormat="1" ht="138.75" customHeight="1">
      <c r="A39" s="124"/>
      <c r="B39" s="220"/>
      <c r="C39" s="221"/>
      <c r="D39" s="222"/>
      <c r="E39" s="223"/>
      <c r="F39" s="224"/>
      <c r="G39" s="225"/>
      <c r="H39" s="226"/>
      <c r="I39" s="124"/>
      <c r="J39" s="227"/>
    </row>
    <row r="40" s="142" customFormat="1" ht="129.75" customHeight="1">
      <c r="A40" s="124"/>
      <c r="B40" s="220"/>
      <c r="C40" s="221"/>
      <c r="D40" s="222"/>
      <c r="E40" s="223"/>
      <c r="F40" s="224"/>
      <c r="G40" s="225"/>
      <c r="H40" s="226"/>
      <c r="I40" s="124"/>
      <c r="J40" s="227"/>
    </row>
    <row r="41" s="142" customFormat="1" ht="136.5" customHeight="1">
      <c r="A41" s="124"/>
      <c r="B41" s="220"/>
      <c r="C41" s="221"/>
      <c r="D41" s="222"/>
      <c r="E41" s="223"/>
      <c r="F41" s="224"/>
      <c r="G41" s="225"/>
      <c r="H41" s="226"/>
      <c r="I41" s="124"/>
      <c r="J41" s="227"/>
      <c r="Q41" s="228"/>
    </row>
    <row r="42" s="142" customFormat="1" ht="134.25" customHeight="1">
      <c r="A42" s="124"/>
      <c r="B42" s="220"/>
      <c r="C42" s="221"/>
      <c r="D42" s="222"/>
      <c r="E42" s="223"/>
      <c r="F42" s="224"/>
      <c r="G42" s="225"/>
      <c r="H42" s="226"/>
      <c r="I42" s="124"/>
      <c r="J42" s="227"/>
    </row>
    <row r="43" s="142" customFormat="1" ht="123.75" customHeight="1">
      <c r="A43" s="124"/>
      <c r="B43" s="220"/>
      <c r="C43" s="229"/>
      <c r="D43" s="223"/>
      <c r="E43" s="223"/>
      <c r="F43" s="230"/>
      <c r="G43" s="230"/>
      <c r="H43" s="226"/>
      <c r="I43" s="124"/>
      <c r="J43" s="227"/>
    </row>
    <row r="44" s="142" customFormat="1" ht="135.75" customHeight="1">
      <c r="A44" s="124"/>
      <c r="B44" s="220"/>
      <c r="C44" s="229"/>
      <c r="D44" s="223"/>
      <c r="E44" s="223"/>
      <c r="F44" s="230"/>
      <c r="G44" s="230"/>
      <c r="H44" s="226"/>
      <c r="I44" s="124"/>
      <c r="J44" s="227"/>
      <c r="S44" s="142"/>
    </row>
    <row r="45" ht="15">
      <c r="C45" s="231"/>
      <c r="D45" s="232"/>
      <c r="S45" s="231"/>
    </row>
    <row r="46" ht="15">
      <c r="C46" s="231"/>
      <c r="D46" s="232"/>
      <c r="S46" s="231"/>
    </row>
    <row r="47" ht="15">
      <c r="C47" s="231"/>
      <c r="D47" s="232"/>
    </row>
    <row r="48" ht="15">
      <c r="C48" s="231"/>
      <c r="D48" s="232"/>
    </row>
    <row r="49" ht="15">
      <c r="C49" s="231"/>
      <c r="D49" s="232"/>
    </row>
    <row r="50" ht="15">
      <c r="C50" s="231"/>
      <c r="D50" s="232"/>
    </row>
    <row r="51" ht="15">
      <c r="C51" s="231"/>
      <c r="D51" s="232"/>
    </row>
    <row r="52" ht="15">
      <c r="C52" s="231"/>
      <c r="D52" s="232"/>
    </row>
    <row r="53" ht="15">
      <c r="C53" s="231"/>
      <c r="D53" s="232"/>
    </row>
    <row r="54" ht="15">
      <c r="C54" s="231"/>
      <c r="D54" s="232"/>
    </row>
    <row r="55" ht="15">
      <c r="C55" s="231"/>
      <c r="D55" s="232"/>
    </row>
    <row r="56" ht="15">
      <c r="C56" s="231"/>
      <c r="D56" s="232"/>
    </row>
    <row r="57" ht="15">
      <c r="C57" s="231"/>
      <c r="D57" s="232"/>
    </row>
    <row r="58" ht="15">
      <c r="C58" s="231"/>
      <c r="D58" s="232"/>
    </row>
    <row r="59" ht="15">
      <c r="C59" s="231"/>
      <c r="D59" s="232"/>
    </row>
    <row r="60" ht="15">
      <c r="C60" s="231"/>
      <c r="D60" s="232"/>
    </row>
    <row r="61" ht="15">
      <c r="C61" s="231"/>
      <c r="D61" s="232"/>
    </row>
    <row r="62">
      <c r="C62" s="231"/>
      <c r="D62" s="231"/>
    </row>
    <row r="81">
      <c r="A81" s="233"/>
      <c r="B81" s="233"/>
      <c r="C81" s="234"/>
      <c r="D81" s="233"/>
      <c r="E81" s="233"/>
      <c r="F81" s="233"/>
      <c r="G81" s="235"/>
      <c r="H81" s="235"/>
      <c r="I81" s="235"/>
    </row>
    <row r="82">
      <c r="C82" s="6"/>
      <c r="D82" s="6"/>
      <c r="F82" s="176"/>
      <c r="I82" s="6"/>
    </row>
    <row r="83">
      <c r="A83" s="236"/>
      <c r="B83" s="236"/>
      <c r="C83" s="6"/>
      <c r="D83" s="6"/>
      <c r="E83" s="6"/>
      <c r="F83" s="6"/>
      <c r="G83" s="231"/>
      <c r="I83" s="6"/>
    </row>
    <row r="84">
      <c r="A84" s="236"/>
      <c r="B84" s="236"/>
      <c r="C84" s="6"/>
      <c r="D84" s="6"/>
      <c r="E84" s="6"/>
      <c r="F84" s="6"/>
      <c r="G84" s="231"/>
      <c r="H84" s="231"/>
      <c r="I84" s="6"/>
    </row>
    <row r="85">
      <c r="A85" s="231"/>
      <c r="C85" s="6"/>
      <c r="D85" s="6"/>
      <c r="E85" s="6"/>
      <c r="F85" s="6"/>
      <c r="G85" s="231"/>
      <c r="H85" s="231"/>
      <c r="I85" s="6"/>
    </row>
    <row r="86">
      <c r="C86" s="6"/>
      <c r="D86" s="6"/>
      <c r="E86" s="6"/>
      <c r="F86" s="6"/>
      <c r="G86" s="231"/>
      <c r="H86" s="231"/>
      <c r="I86" s="6"/>
    </row>
    <row r="87">
      <c r="A87" s="236"/>
      <c r="B87" s="236"/>
      <c r="C87" s="6"/>
      <c r="D87" s="6"/>
      <c r="E87" s="6"/>
      <c r="F87" s="6"/>
      <c r="G87" s="231"/>
      <c r="H87" s="231"/>
      <c r="I87" s="6"/>
    </row>
    <row r="88">
      <c r="C88" s="6"/>
      <c r="D88" s="6"/>
      <c r="E88" s="6"/>
      <c r="F88" s="6"/>
      <c r="G88" s="231"/>
      <c r="H88" s="231"/>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4B00F5-00D9-4B93-BFDC-00D10067004D}" type="list" allowBlank="1" errorStyle="stop" errorTitle="Seleccione un valor de la lista" imeMode="noControl" operator="between" showDropDown="0" showErrorMessage="1" showInputMessage="1">
          <x14:formula1>
            <xm:f>$K$3:$K$5</xm:f>
          </x14:formula1>
          <xm:sqref>J8</xm:sqref>
        </x14:dataValidation>
        <x14:dataValidation xr:uid="{00E60080-005C-4B3A-A6DE-000500C500FB}" type="list" allowBlank="1" errorStyle="stop" errorTitle="Seleccione un valor de la lista" imeMode="noControl" operator="between" showDropDown="0" showErrorMessage="1" showInputMessage="1">
          <x14:formula1>
            <xm:f>$L$3:$L$4</xm:f>
          </x14:formula1>
          <xm:sqref>J9</xm:sqref>
        </x14:dataValidation>
        <x14:dataValidation xr:uid="{009100BD-00F6-44DB-B7FF-0024001000F0}"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37" t="s">
        <v>38</v>
      </c>
      <c r="C4" s="238" t="s">
        <v>100</v>
      </c>
      <c r="D4" s="239" t="s">
        <v>101</v>
      </c>
      <c r="E4" s="240" t="s">
        <v>102</v>
      </c>
    </row>
    <row r="5">
      <c r="B5" s="40" t="s">
        <v>48</v>
      </c>
      <c r="C5" s="203" t="s">
        <v>37</v>
      </c>
      <c r="D5" s="203" t="s">
        <v>49</v>
      </c>
      <c r="E5" s="241" t="s">
        <v>50</v>
      </c>
    </row>
    <row r="6">
      <c r="B6" s="98" t="s">
        <v>75</v>
      </c>
      <c r="C6" s="211">
        <v>100</v>
      </c>
      <c r="D6" s="242">
        <f>+'E01.002 EFECT RTA'!C32</f>
        <v>0.94930000000000003</v>
      </c>
      <c r="E6" s="243">
        <f>+'E01.002 EFECT RTA'!D32</f>
        <v>0.94930000000000003</v>
      </c>
      <c r="G6" s="174"/>
    </row>
    <row r="7">
      <c r="B7" s="98" t="s">
        <v>76</v>
      </c>
      <c r="C7" s="211">
        <v>100</v>
      </c>
      <c r="D7" s="242">
        <f>+'E01.002 EFECT RTA'!C33</f>
        <v>0.85470000000000002</v>
      </c>
      <c r="E7" s="243">
        <f>+'E01.002 EFECT RTA'!D33</f>
        <v>0.85470000000000002</v>
      </c>
    </row>
    <row r="8">
      <c r="B8" s="98" t="s">
        <v>77</v>
      </c>
      <c r="C8" s="211">
        <v>100</v>
      </c>
      <c r="D8" s="242">
        <f>+'E01.002 EFECT RTA'!C34</f>
        <v>0.96250000000000002</v>
      </c>
      <c r="E8" s="243">
        <f>+'E01.002 EFECT RTA'!D34</f>
        <v>0.96250000000000002</v>
      </c>
    </row>
    <row r="9">
      <c r="B9" s="98" t="s">
        <v>78</v>
      </c>
      <c r="C9" s="211">
        <v>100</v>
      </c>
      <c r="D9" s="242">
        <f>+'E01.002 EFECT RTA'!C35</f>
        <v>0.94259999999999999</v>
      </c>
      <c r="E9" s="243">
        <f>+'E01.002 EFECT RTA'!D35</f>
        <v>0.9426000000000001</v>
      </c>
      <c r="G9" s="244"/>
      <c r="H9" s="173"/>
    </row>
    <row r="10">
      <c r="B10" s="98" t="s">
        <v>79</v>
      </c>
      <c r="C10" s="211">
        <v>100</v>
      </c>
      <c r="D10" s="242">
        <f>+'E01.002 EFECT RTA'!C36</f>
        <v>0.96050000000000002</v>
      </c>
      <c r="E10" s="243">
        <f>+'E01.002 EFECT RTA'!D36</f>
        <v>0.96050000000000002</v>
      </c>
    </row>
    <row r="11">
      <c r="B11" s="98" t="s">
        <v>80</v>
      </c>
      <c r="C11" s="211">
        <v>100</v>
      </c>
      <c r="D11" s="242">
        <f>+'E01.002 EFECT RTA'!D38</f>
        <v>0.92330000000000001</v>
      </c>
      <c r="E11" s="243">
        <f>+'E01.002 EFECT RTA'!D38</f>
        <v>0.92330000000000001</v>
      </c>
    </row>
    <row r="12">
      <c r="B12" s="98" t="s">
        <v>81</v>
      </c>
      <c r="C12" s="211">
        <v>100</v>
      </c>
      <c r="D12" s="229"/>
      <c r="E12" s="245"/>
    </row>
    <row r="13">
      <c r="B13" s="98" t="s">
        <v>82</v>
      </c>
      <c r="C13" s="211">
        <v>100</v>
      </c>
      <c r="D13" s="229"/>
      <c r="E13" s="245"/>
    </row>
    <row r="14">
      <c r="B14" s="98" t="s">
        <v>83</v>
      </c>
      <c r="C14" s="211">
        <v>100</v>
      </c>
      <c r="D14" s="229"/>
      <c r="E14" s="245"/>
    </row>
    <row r="15">
      <c r="B15" s="98" t="s">
        <v>84</v>
      </c>
      <c r="C15" s="211">
        <v>100</v>
      </c>
      <c r="D15" s="229"/>
      <c r="E15" s="245"/>
    </row>
    <row r="16">
      <c r="B16" s="98" t="s">
        <v>85</v>
      </c>
      <c r="C16" s="211">
        <v>100</v>
      </c>
      <c r="D16" s="229"/>
      <c r="E16" s="245"/>
    </row>
    <row r="17" ht="13.5">
      <c r="B17" s="246" t="s">
        <v>86</v>
      </c>
      <c r="C17" s="247">
        <v>100</v>
      </c>
      <c r="D17" s="248"/>
      <c r="E17" s="245"/>
    </row>
    <row r="18">
      <c r="E18" s="174"/>
    </row>
    <row r="19">
      <c r="D19" s="249"/>
      <c r="E19" s="174"/>
    </row>
    <row r="20">
      <c r="D20" s="250"/>
    </row>
    <row r="21">
      <c r="D21" s="250"/>
    </row>
    <row r="22">
      <c r="D22" s="176"/>
    </row>
    <row r="23">
      <c r="D23" s="250"/>
    </row>
    <row r="24">
      <c r="D24" s="250"/>
    </row>
    <row r="25">
      <c r="D25" s="250"/>
    </row>
    <row r="26">
      <c r="D26" s="250"/>
    </row>
    <row r="27">
      <c r="D27" s="251"/>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52" width="54.571428571428598"/>
    <col customWidth="1" min="21" max="21" width="5.28571428571429"/>
  </cols>
  <sheetData>
    <row r="2" ht="13.5"/>
    <row r="3" ht="26.25" customHeight="1">
      <c r="B3" s="253" t="s">
        <v>119</v>
      </c>
      <c r="C3" s="254"/>
      <c r="D3" s="254"/>
      <c r="E3" s="255"/>
      <c r="O3" s="256"/>
      <c r="P3" s="233"/>
      <c r="Q3" s="233"/>
      <c r="R3" s="233"/>
      <c r="S3" s="233"/>
      <c r="T3" s="233"/>
      <c r="U3" s="233"/>
      <c r="V3" s="256"/>
      <c r="W3" s="256"/>
      <c r="X3" s="256"/>
      <c r="Y3" s="256"/>
      <c r="Z3" s="256"/>
      <c r="AA3" s="256"/>
      <c r="AB3" s="256"/>
      <c r="AC3" s="256"/>
      <c r="AD3" s="256"/>
    </row>
    <row r="4">
      <c r="B4" s="257" t="s">
        <v>120</v>
      </c>
      <c r="C4" s="258"/>
      <c r="D4" s="258" t="s">
        <v>121</v>
      </c>
      <c r="E4" s="259"/>
      <c r="O4" s="256"/>
      <c r="P4" s="233"/>
      <c r="Q4" s="233"/>
      <c r="R4" s="233"/>
      <c r="S4" s="234"/>
      <c r="T4" s="234"/>
      <c r="U4" s="234"/>
      <c r="V4" s="256"/>
      <c r="W4" s="256"/>
      <c r="X4" s="256"/>
      <c r="Y4" s="256"/>
      <c r="Z4" s="256"/>
      <c r="AA4" s="256"/>
      <c r="AB4" s="256"/>
      <c r="AC4" s="256"/>
      <c r="AD4" s="256"/>
    </row>
    <row r="5" ht="62.25" customHeight="1">
      <c r="B5" s="260" t="s">
        <v>122</v>
      </c>
      <c r="C5" s="261"/>
      <c r="D5" s="262">
        <v>46</v>
      </c>
      <c r="E5" s="263"/>
      <c r="O5" s="256"/>
      <c r="P5" s="264"/>
      <c r="Q5" s="264"/>
      <c r="R5" s="265"/>
      <c r="S5" s="266"/>
      <c r="T5" s="267"/>
      <c r="U5" s="267"/>
      <c r="V5" s="256"/>
      <c r="W5" s="256"/>
      <c r="X5" s="256"/>
      <c r="Y5" s="256"/>
      <c r="Z5" s="256"/>
      <c r="AA5" s="256"/>
      <c r="AB5" s="256"/>
      <c r="AC5" s="256"/>
      <c r="AD5" s="256"/>
    </row>
    <row r="6" ht="14.25">
      <c r="B6" s="260" t="s">
        <v>123</v>
      </c>
      <c r="C6" s="261"/>
      <c r="D6" s="262">
        <v>48</v>
      </c>
      <c r="E6" s="263"/>
      <c r="O6" s="256"/>
      <c r="P6" s="264"/>
      <c r="Q6" s="264"/>
      <c r="R6" s="265"/>
      <c r="S6" s="266"/>
      <c r="T6" s="267"/>
      <c r="U6" s="267"/>
      <c r="V6" s="256"/>
      <c r="W6" s="256"/>
      <c r="X6" s="256"/>
      <c r="Y6" s="256"/>
      <c r="Z6" s="256"/>
      <c r="AA6" s="256"/>
      <c r="AB6" s="256"/>
      <c r="AC6" s="256"/>
      <c r="AD6" s="256"/>
    </row>
    <row r="7" ht="14.25">
      <c r="B7" s="260" t="s">
        <v>124</v>
      </c>
      <c r="C7" s="261"/>
      <c r="D7" s="262">
        <v>41</v>
      </c>
      <c r="E7" s="263"/>
      <c r="O7" s="256"/>
      <c r="P7" s="264"/>
      <c r="Q7" s="264"/>
      <c r="R7" s="265"/>
      <c r="S7" s="266"/>
      <c r="T7" s="267"/>
      <c r="U7" s="267"/>
      <c r="V7" s="256"/>
      <c r="W7" s="256"/>
      <c r="X7" s="256"/>
      <c r="Y7" s="256"/>
      <c r="Z7" s="256"/>
      <c r="AA7" s="256"/>
      <c r="AB7" s="256"/>
      <c r="AC7" s="256"/>
      <c r="AD7" s="256"/>
    </row>
    <row r="8" ht="14.25">
      <c r="B8" s="260" t="s">
        <v>125</v>
      </c>
      <c r="C8" s="261"/>
      <c r="D8" s="262">
        <v>48</v>
      </c>
      <c r="E8" s="263"/>
      <c r="O8" s="256"/>
      <c r="P8" s="264"/>
      <c r="Q8" s="264"/>
      <c r="R8" s="265"/>
      <c r="S8" s="266"/>
      <c r="T8" s="267"/>
      <c r="U8" s="267"/>
      <c r="V8" s="256"/>
      <c r="W8" s="256"/>
      <c r="X8" s="256"/>
      <c r="Y8" s="256"/>
      <c r="Z8" s="256"/>
      <c r="AA8" s="256"/>
      <c r="AB8" s="256"/>
      <c r="AC8" s="256"/>
      <c r="AD8" s="256"/>
    </row>
    <row r="9" ht="37.5" customHeight="1">
      <c r="B9" s="260" t="s">
        <v>126</v>
      </c>
      <c r="C9" s="261"/>
      <c r="D9" s="262">
        <v>46</v>
      </c>
      <c r="E9" s="263"/>
      <c r="O9" s="256"/>
      <c r="P9" s="264"/>
      <c r="Q9" s="264"/>
      <c r="R9" s="265"/>
      <c r="S9" s="266"/>
      <c r="T9" s="267"/>
      <c r="U9" s="267"/>
      <c r="V9" s="256"/>
      <c r="W9" s="256"/>
      <c r="X9" s="256"/>
      <c r="Y9" s="256"/>
      <c r="Z9" s="256"/>
      <c r="AA9" s="256"/>
      <c r="AB9" s="256"/>
      <c r="AC9" s="256"/>
      <c r="AD9" s="256"/>
    </row>
    <row r="10" ht="14.25">
      <c r="B10" s="268" t="s">
        <v>127</v>
      </c>
      <c r="C10" s="269"/>
      <c r="D10" s="262">
        <v>48</v>
      </c>
      <c r="E10" s="263"/>
      <c r="O10" s="256"/>
      <c r="P10" s="264"/>
      <c r="Q10" s="264"/>
      <c r="R10" s="265"/>
      <c r="S10" s="266"/>
      <c r="T10" s="267"/>
      <c r="U10" s="267"/>
      <c r="V10" s="256"/>
      <c r="W10" s="256"/>
      <c r="X10" s="256"/>
      <c r="Y10" s="256"/>
      <c r="Z10" s="256"/>
      <c r="AA10" s="256"/>
      <c r="AB10" s="256"/>
      <c r="AC10" s="256"/>
      <c r="AD10" s="256"/>
    </row>
    <row r="11" ht="36" customHeight="1">
      <c r="B11" s="268" t="s">
        <v>128</v>
      </c>
      <c r="C11" s="269"/>
      <c r="D11" s="262"/>
      <c r="E11" s="263"/>
      <c r="O11" s="256"/>
      <c r="P11" s="264"/>
      <c r="Q11" s="264"/>
      <c r="R11" s="265"/>
      <c r="S11" s="266"/>
      <c r="T11" s="267"/>
      <c r="U11" s="267"/>
      <c r="V11" s="256"/>
      <c r="W11" s="256"/>
      <c r="X11" s="256"/>
      <c r="Y11" s="256"/>
      <c r="Z11" s="256"/>
      <c r="AA11" s="256"/>
      <c r="AB11" s="256"/>
      <c r="AC11" s="256"/>
      <c r="AD11" s="256"/>
    </row>
    <row r="12" ht="27" customHeight="1">
      <c r="B12" s="268" t="s">
        <v>129</v>
      </c>
      <c r="C12" s="269"/>
      <c r="D12" s="262"/>
      <c r="E12" s="263"/>
      <c r="H12" s="233"/>
      <c r="I12" s="233"/>
      <c r="J12" s="231"/>
      <c r="O12" s="256"/>
      <c r="P12" s="264"/>
      <c r="Q12" s="264"/>
      <c r="R12" s="265"/>
      <c r="S12" s="266"/>
      <c r="T12" s="267"/>
      <c r="U12" s="267"/>
      <c r="V12" s="256"/>
      <c r="W12" s="256"/>
      <c r="X12" s="256"/>
      <c r="Y12" s="256"/>
      <c r="Z12" s="256"/>
      <c r="AA12" s="256"/>
      <c r="AB12" s="256"/>
      <c r="AC12" s="256"/>
      <c r="AD12" s="256"/>
    </row>
    <row r="13">
      <c r="B13" s="268" t="s">
        <v>130</v>
      </c>
      <c r="C13" s="269"/>
      <c r="D13" s="270"/>
      <c r="E13" s="271"/>
      <c r="H13" s="272"/>
      <c r="I13" s="272"/>
      <c r="J13" s="231"/>
      <c r="O13" s="256"/>
      <c r="P13" s="264"/>
      <c r="Q13" s="264"/>
      <c r="R13" s="265"/>
      <c r="S13" s="266"/>
      <c r="T13" s="267"/>
      <c r="U13" s="267"/>
      <c r="V13" s="256"/>
      <c r="W13" s="256"/>
      <c r="X13" s="256"/>
      <c r="Y13" s="256"/>
      <c r="Z13" s="256"/>
      <c r="AA13" s="256"/>
      <c r="AB13" s="256"/>
      <c r="AC13" s="256"/>
      <c r="AD13" s="256"/>
    </row>
    <row r="14">
      <c r="B14" s="260" t="s">
        <v>131</v>
      </c>
      <c r="C14" s="261"/>
      <c r="D14" s="270"/>
      <c r="E14" s="271"/>
      <c r="H14" s="272"/>
      <c r="I14" s="272"/>
      <c r="J14" s="231"/>
      <c r="O14" s="256"/>
      <c r="P14" s="264"/>
      <c r="Q14" s="264"/>
      <c r="R14" s="265"/>
      <c r="S14" s="266"/>
      <c r="T14" s="267"/>
      <c r="U14" s="267"/>
      <c r="V14" s="256"/>
      <c r="W14" s="256"/>
      <c r="X14" s="256"/>
      <c r="Y14" s="256"/>
      <c r="Z14" s="256"/>
      <c r="AA14" s="256"/>
      <c r="AB14" s="256"/>
      <c r="AC14" s="256"/>
      <c r="AD14" s="256"/>
    </row>
    <row r="15" ht="14.25">
      <c r="B15" s="268" t="s">
        <v>132</v>
      </c>
      <c r="C15" s="269"/>
      <c r="D15" s="270"/>
      <c r="E15" s="271"/>
      <c r="H15" s="272"/>
      <c r="I15" s="272"/>
      <c r="J15" s="231"/>
      <c r="O15" s="256"/>
      <c r="P15" s="264"/>
      <c r="Q15" s="264"/>
      <c r="R15" s="265"/>
      <c r="S15" s="266"/>
      <c r="T15" s="267"/>
      <c r="U15" s="267"/>
      <c r="V15" s="256"/>
      <c r="W15" s="256"/>
      <c r="X15" s="256"/>
      <c r="Y15" s="256"/>
      <c r="Z15" s="256"/>
      <c r="AA15" s="256"/>
      <c r="AB15" s="256"/>
      <c r="AC15" s="256"/>
      <c r="AD15" s="256"/>
    </row>
    <row r="16" ht="15">
      <c r="B16" s="273" t="s">
        <v>133</v>
      </c>
      <c r="C16" s="274"/>
      <c r="D16" s="275"/>
      <c r="E16" s="276"/>
      <c r="H16" s="272"/>
      <c r="I16" s="272"/>
      <c r="J16" s="231"/>
      <c r="O16" s="256"/>
      <c r="P16" s="264"/>
      <c r="Q16" s="264"/>
      <c r="R16" s="265"/>
      <c r="S16" s="266"/>
      <c r="T16" s="277"/>
      <c r="U16" s="277"/>
      <c r="V16" s="256"/>
      <c r="W16" s="256"/>
      <c r="X16" s="256"/>
      <c r="Y16" s="256"/>
      <c r="Z16" s="256"/>
      <c r="AA16" s="256"/>
      <c r="AB16" s="256"/>
      <c r="AC16" s="256"/>
      <c r="AD16" s="256"/>
    </row>
    <row r="17">
      <c r="H17" s="272"/>
      <c r="I17" s="272"/>
      <c r="J17" s="231"/>
    </row>
    <row r="18">
      <c r="H18" s="272"/>
      <c r="I18" s="272"/>
      <c r="J18" s="231"/>
    </row>
    <row r="19">
      <c r="H19" s="272"/>
      <c r="I19" s="272"/>
      <c r="J19" s="231"/>
      <c r="O19" s="278"/>
      <c r="P19" s="278"/>
      <c r="Q19" s="278"/>
      <c r="R19" s="279"/>
    </row>
    <row r="20">
      <c r="H20" s="272"/>
      <c r="I20" s="272"/>
      <c r="J20" s="231"/>
      <c r="O20" s="278"/>
      <c r="P20" s="280"/>
      <c r="Q20" s="280"/>
      <c r="R20" s="279"/>
      <c r="S20" s="266"/>
      <c r="T20" s="266"/>
    </row>
    <row r="21">
      <c r="H21" s="272"/>
      <c r="I21" s="272"/>
      <c r="J21" s="231"/>
      <c r="O21" s="278"/>
      <c r="P21" s="280"/>
      <c r="Q21" s="280"/>
      <c r="R21" s="279"/>
      <c r="S21" s="266"/>
      <c r="T21" s="266"/>
    </row>
    <row r="22">
      <c r="H22" s="272"/>
      <c r="I22" s="272"/>
      <c r="J22" s="231"/>
      <c r="O22" s="278"/>
      <c r="P22" s="280"/>
      <c r="Q22" s="280"/>
      <c r="R22" s="279"/>
      <c r="S22" s="266"/>
      <c r="T22" s="266"/>
    </row>
    <row r="23">
      <c r="H23" s="231"/>
      <c r="I23" s="231"/>
      <c r="J23" s="231"/>
      <c r="O23" s="278"/>
      <c r="P23" s="280"/>
      <c r="Q23" s="280"/>
      <c r="R23" s="279"/>
      <c r="S23" s="266"/>
      <c r="T23" s="266"/>
    </row>
    <row r="24">
      <c r="O24" s="278"/>
      <c r="P24" s="280"/>
      <c r="Q24" s="280"/>
      <c r="R24" s="279"/>
      <c r="S24" s="266"/>
      <c r="T24" s="266"/>
    </row>
    <row r="25">
      <c r="O25" s="278"/>
      <c r="P25" s="280"/>
      <c r="Q25" s="280"/>
      <c r="R25" s="279"/>
      <c r="S25" s="266"/>
      <c r="T25" s="266"/>
    </row>
    <row r="26">
      <c r="O26" s="278"/>
      <c r="P26" s="280"/>
      <c r="Q26" s="280"/>
      <c r="R26" s="279"/>
      <c r="S26" s="266"/>
      <c r="T26" s="266"/>
    </row>
    <row r="27">
      <c r="O27" s="278"/>
      <c r="P27" s="278"/>
      <c r="Q27" s="278"/>
      <c r="R27" s="279"/>
    </row>
    <row r="28">
      <c r="O28" s="278"/>
      <c r="P28" s="278"/>
      <c r="Q28" s="278"/>
      <c r="R28" s="279"/>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81"/>
      <c r="B1" s="282"/>
      <c r="C1" s="282"/>
      <c r="D1" s="282"/>
      <c r="E1" s="282"/>
      <c r="F1" s="282"/>
      <c r="G1" s="282"/>
      <c r="H1" s="282"/>
      <c r="I1" s="282"/>
      <c r="J1" s="282"/>
      <c r="K1" s="283"/>
      <c r="L1" s="283"/>
      <c r="M1" s="283"/>
    </row>
    <row r="2">
      <c r="A2" s="284" t="s">
        <v>134</v>
      </c>
      <c r="B2" s="285"/>
      <c r="C2" s="285"/>
      <c r="D2" s="286"/>
      <c r="E2" s="8" t="s">
        <v>135</v>
      </c>
      <c r="F2" s="9"/>
      <c r="G2" s="9"/>
      <c r="H2" s="10"/>
      <c r="I2" s="11" t="s">
        <v>1</v>
      </c>
      <c r="J2" s="12" t="s">
        <v>136</v>
      </c>
    </row>
    <row r="3">
      <c r="A3" s="287"/>
      <c r="B3" s="288"/>
      <c r="C3" s="288"/>
      <c r="D3" s="289"/>
      <c r="E3" s="15"/>
      <c r="F3" s="16"/>
      <c r="G3" s="16"/>
      <c r="H3" s="17"/>
      <c r="I3" s="18" t="s">
        <v>3</v>
      </c>
      <c r="J3" s="19" t="s">
        <v>137</v>
      </c>
    </row>
    <row r="4">
      <c r="A4" s="287"/>
      <c r="B4" s="288"/>
      <c r="C4" s="288"/>
      <c r="D4" s="289"/>
      <c r="E4" s="15"/>
      <c r="F4" s="16"/>
      <c r="G4" s="16"/>
      <c r="H4" s="17"/>
      <c r="I4" s="18" t="s">
        <v>5</v>
      </c>
      <c r="J4" s="20" t="s">
        <v>6</v>
      </c>
    </row>
    <row r="5" ht="15" customHeight="1">
      <c r="A5" s="290"/>
      <c r="B5" s="291"/>
      <c r="C5" s="291"/>
      <c r="D5" s="292"/>
      <c r="E5" s="15"/>
      <c r="F5" s="16"/>
      <c r="G5" s="16"/>
      <c r="H5" s="17"/>
      <c r="I5" s="24" t="s">
        <v>8</v>
      </c>
      <c r="J5" s="25" t="s">
        <v>9</v>
      </c>
    </row>
    <row r="6">
      <c r="A6" s="181" t="s">
        <v>10</v>
      </c>
      <c r="B6" s="182"/>
      <c r="C6" s="182"/>
      <c r="D6" s="182"/>
      <c r="E6" s="182"/>
      <c r="F6" s="182"/>
      <c r="G6" s="182"/>
      <c r="H6" s="182"/>
      <c r="I6" s="182"/>
      <c r="J6" s="28"/>
    </row>
    <row r="7" ht="25.5">
      <c r="A7" s="30" t="s">
        <v>11</v>
      </c>
      <c r="B7" s="31" t="s">
        <v>136</v>
      </c>
      <c r="C7" s="32"/>
      <c r="D7" s="33"/>
      <c r="E7" s="34" t="s">
        <v>12</v>
      </c>
      <c r="F7" s="35" t="s">
        <v>138</v>
      </c>
      <c r="G7" s="36"/>
      <c r="H7" s="37"/>
      <c r="I7" s="38" t="s">
        <v>14</v>
      </c>
      <c r="J7" s="39" t="s">
        <v>15</v>
      </c>
    </row>
    <row r="8" ht="25.5">
      <c r="A8" s="40"/>
      <c r="B8" s="41"/>
      <c r="C8" s="42"/>
      <c r="D8" s="43"/>
      <c r="E8" s="44"/>
      <c r="F8" s="45"/>
      <c r="G8" s="46"/>
      <c r="H8" s="47"/>
      <c r="I8" s="48" t="s">
        <v>16</v>
      </c>
      <c r="J8" s="49" t="s">
        <v>91</v>
      </c>
    </row>
    <row r="9">
      <c r="A9" s="50"/>
      <c r="B9" s="51"/>
      <c r="C9" s="51"/>
      <c r="D9" s="51"/>
      <c r="E9" s="51"/>
      <c r="F9" s="51"/>
      <c r="G9" s="51"/>
      <c r="H9" s="51"/>
      <c r="I9" s="51"/>
      <c r="J9" s="52"/>
    </row>
    <row r="10" ht="66.75" customHeight="1">
      <c r="A10" s="53" t="s">
        <v>17</v>
      </c>
      <c r="B10" s="293" t="s">
        <v>139</v>
      </c>
      <c r="C10" s="294"/>
      <c r="D10" s="294"/>
      <c r="E10" s="294"/>
      <c r="F10" s="295"/>
      <c r="G10" s="57" t="s">
        <v>19</v>
      </c>
      <c r="H10" s="293" t="s">
        <v>140</v>
      </c>
      <c r="I10" s="294"/>
      <c r="J10" s="296"/>
    </row>
    <row r="11" ht="78.75" customHeight="1">
      <c r="A11" s="53" t="s">
        <v>21</v>
      </c>
      <c r="B11" s="293" t="s">
        <v>94</v>
      </c>
      <c r="C11" s="294"/>
      <c r="D11" s="294"/>
      <c r="E11" s="294"/>
      <c r="F11" s="295"/>
      <c r="G11" s="57" t="s">
        <v>23</v>
      </c>
      <c r="H11" s="293" t="s">
        <v>141</v>
      </c>
      <c r="I11" s="294"/>
      <c r="J11" s="296"/>
    </row>
    <row r="12" ht="92.25" customHeight="1">
      <c r="A12" s="53" t="s">
        <v>25</v>
      </c>
      <c r="B12" s="293" t="s">
        <v>142</v>
      </c>
      <c r="C12" s="294"/>
      <c r="D12" s="294"/>
      <c r="E12" s="294"/>
      <c r="F12" s="295"/>
      <c r="G12" s="57" t="s">
        <v>27</v>
      </c>
      <c r="H12" s="293" t="s">
        <v>143</v>
      </c>
      <c r="I12" s="294"/>
      <c r="J12" s="296"/>
    </row>
    <row r="13" ht="38.25">
      <c r="A13" s="53" t="s">
        <v>29</v>
      </c>
      <c r="B13" s="293" t="s">
        <v>144</v>
      </c>
      <c r="C13" s="294"/>
      <c r="D13" s="294"/>
      <c r="E13" s="294"/>
      <c r="F13" s="295"/>
      <c r="G13" s="57" t="s">
        <v>31</v>
      </c>
      <c r="H13" s="293" t="s">
        <v>145</v>
      </c>
      <c r="I13" s="294"/>
      <c r="J13" s="296"/>
    </row>
    <row r="14" ht="38.25" customHeight="1">
      <c r="A14" s="53" t="s">
        <v>33</v>
      </c>
      <c r="B14" s="54" t="s">
        <v>146</v>
      </c>
      <c r="C14" s="55"/>
      <c r="D14" s="55"/>
      <c r="E14" s="55"/>
      <c r="F14" s="56"/>
      <c r="G14" s="57" t="s">
        <v>35</v>
      </c>
      <c r="H14" s="62" t="s">
        <v>147</v>
      </c>
      <c r="I14" s="62"/>
      <c r="J14" s="297"/>
    </row>
    <row r="15" ht="26.25">
      <c r="A15" s="63" t="s">
        <v>36</v>
      </c>
      <c r="B15" s="298">
        <v>1</v>
      </c>
      <c r="C15" s="299"/>
      <c r="D15" s="300"/>
      <c r="E15" s="67" t="s">
        <v>37</v>
      </c>
      <c r="F15" s="301">
        <v>1</v>
      </c>
      <c r="G15" s="67" t="s">
        <v>38</v>
      </c>
      <c r="H15" s="302"/>
      <c r="I15" s="303"/>
      <c r="J15" s="304"/>
      <c r="P15" s="72"/>
      <c r="Q15" s="72"/>
      <c r="R15" s="72"/>
    </row>
    <row r="16" ht="13.5">
      <c r="A16" s="81"/>
      <c r="B16" s="82"/>
      <c r="C16" s="82"/>
      <c r="D16" s="82"/>
      <c r="E16" s="82"/>
      <c r="F16" s="82"/>
      <c r="G16" s="82"/>
      <c r="H16" s="82"/>
      <c r="I16" s="82"/>
      <c r="J16" s="83"/>
    </row>
    <row r="17" ht="13.5">
      <c r="A17" s="305"/>
      <c r="B17" s="306"/>
      <c r="C17" s="306"/>
      <c r="D17" s="306"/>
      <c r="E17" s="306"/>
      <c r="F17" s="306"/>
      <c r="G17" s="306"/>
      <c r="H17" s="306"/>
      <c r="I17" s="306"/>
      <c r="J17" s="307"/>
    </row>
    <row r="18">
      <c r="A18" s="4"/>
      <c r="B18" s="84" t="s">
        <v>134</v>
      </c>
      <c r="C18" s="84"/>
      <c r="D18" s="84"/>
      <c r="E18" s="8" t="s">
        <v>135</v>
      </c>
      <c r="F18" s="9"/>
      <c r="G18" s="9"/>
      <c r="H18" s="10"/>
      <c r="I18" s="11" t="s">
        <v>1</v>
      </c>
      <c r="J18" s="12" t="s">
        <v>136</v>
      </c>
    </row>
    <row r="19">
      <c r="A19" s="14"/>
      <c r="B19" s="86"/>
      <c r="C19" s="86"/>
      <c r="D19" s="86"/>
      <c r="E19" s="15"/>
      <c r="F19" s="16"/>
      <c r="G19" s="16"/>
      <c r="H19" s="17"/>
      <c r="I19" s="18" t="s">
        <v>3</v>
      </c>
      <c r="J19" s="19" t="s">
        <v>148</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08" t="s">
        <v>149</v>
      </c>
      <c r="B22" s="309"/>
      <c r="C22" s="309"/>
      <c r="D22" s="309"/>
      <c r="E22" s="309"/>
      <c r="F22" s="309"/>
      <c r="G22" s="309"/>
      <c r="H22" s="309"/>
      <c r="I22" s="309"/>
      <c r="J22" s="310"/>
    </row>
    <row r="23" ht="25.5">
      <c r="A23" s="91" t="s">
        <v>48</v>
      </c>
      <c r="B23" s="311" t="s">
        <v>37</v>
      </c>
      <c r="C23" s="311" t="s">
        <v>49</v>
      </c>
      <c r="D23" s="92" t="s">
        <v>50</v>
      </c>
      <c r="E23" s="92" t="s">
        <v>51</v>
      </c>
      <c r="F23" s="92" t="s">
        <v>52</v>
      </c>
      <c r="G23" s="95"/>
      <c r="H23" s="92" t="s">
        <v>53</v>
      </c>
      <c r="I23" s="92" t="s">
        <v>54</v>
      </c>
      <c r="J23" s="96" t="s">
        <v>55</v>
      </c>
    </row>
    <row r="24" s="13" customFormat="1" ht="201" customHeight="1">
      <c r="A24" s="246">
        <v>45665</v>
      </c>
      <c r="B24" s="312">
        <f>+F15</f>
        <v>1</v>
      </c>
      <c r="C24" s="312">
        <v>0</v>
      </c>
      <c r="D24" s="313">
        <v>1</v>
      </c>
      <c r="E24" s="68" t="s">
        <v>150</v>
      </c>
      <c r="F24" s="314" t="s">
        <v>151</v>
      </c>
      <c r="G24" s="315"/>
      <c r="H24" s="312" t="s">
        <v>152</v>
      </c>
      <c r="I24" s="316">
        <v>46022</v>
      </c>
      <c r="J24" s="312"/>
    </row>
    <row r="29">
      <c r="I29" s="231"/>
    </row>
    <row r="53">
      <c r="B53" s="231"/>
    </row>
    <row r="54">
      <c r="B54" s="231"/>
    </row>
    <row r="55">
      <c r="B55" s="231"/>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B50008-0007-43D6-879C-003C006F004B}"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320042-00C5-49EE-9D4E-0099009D004C}"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D8004F-00B8-41CA-8858-004E006A00DA}"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EF0098-003D-4177-843A-00B3003800FE}"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2025-11-13T14:59:40Z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