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13_ncr:1_{5CDE4415-92AF-475E-AF9F-3FBA2BD6CE3A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OCTUBRE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D133" i="15" l="1"/>
  <c r="E98" i="15"/>
  <c r="D150" i="15" l="1"/>
  <c r="D168" i="15"/>
  <c r="F256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V182" i="15"/>
  <c r="T182" i="15"/>
  <c r="R182" i="15"/>
  <c r="P182" i="15"/>
  <c r="N182" i="15"/>
  <c r="L182" i="15"/>
  <c r="J182" i="15"/>
  <c r="H182" i="15"/>
  <c r="F182" i="15"/>
  <c r="F197" i="15"/>
  <c r="F195" i="15"/>
  <c r="F194" i="15"/>
  <c r="F193" i="15"/>
  <c r="F190" i="15"/>
  <c r="F313" i="15"/>
  <c r="F312" i="15"/>
  <c r="F309" i="15"/>
  <c r="F308" i="15"/>
  <c r="E97" i="15"/>
  <c r="K8" i="16"/>
  <c r="F165" i="15" l="1"/>
  <c r="F147" i="15"/>
  <c r="D146" i="15" l="1"/>
  <c r="F164" i="15"/>
  <c r="F146" i="15"/>
  <c r="F145" i="15" l="1"/>
  <c r="F163" i="15"/>
  <c r="H26" i="17" l="1"/>
  <c r="G8" i="17"/>
  <c r="F310" i="15"/>
  <c r="F162" i="15"/>
  <c r="F144" i="15"/>
  <c r="F143" i="15"/>
  <c r="F161" i="15"/>
  <c r="F160" i="15" l="1"/>
  <c r="F142" i="15" l="1"/>
  <c r="F159" i="15" l="1"/>
  <c r="F158" i="15"/>
  <c r="F141" i="15"/>
  <c r="F140" i="15" l="1"/>
  <c r="F157" i="15" l="1"/>
  <c r="F139" i="15"/>
  <c r="F138" i="15" l="1"/>
  <c r="AB230" i="15" l="1"/>
  <c r="Z230" i="15"/>
  <c r="L9" i="16"/>
  <c r="X230" i="15"/>
  <c r="F257" i="15" l="1"/>
  <c r="K9" i="16" l="1"/>
  <c r="V230" i="15"/>
  <c r="V298" i="15"/>
  <c r="J9" i="16" l="1"/>
  <c r="T230" i="15"/>
  <c r="R230" i="15" l="1"/>
  <c r="I9" i="16"/>
  <c r="P230" i="15" l="1"/>
  <c r="H9" i="16"/>
  <c r="G9" i="16" l="1"/>
  <c r="N230" i="15"/>
  <c r="F9" i="16" l="1"/>
  <c r="E9" i="16"/>
  <c r="D9" i="16"/>
  <c r="C9" i="16"/>
  <c r="L230" i="15" l="1"/>
  <c r="J230" i="15"/>
  <c r="H230" i="15" l="1"/>
  <c r="F230" i="15"/>
  <c r="D95" i="15" l="1"/>
  <c r="F314" i="15" l="1"/>
  <c r="AB298" i="15" l="1"/>
  <c r="F196" i="15" l="1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F156" i="15"/>
  <c r="X182" i="15"/>
  <c r="Z182" i="15"/>
  <c r="AB182" i="15"/>
  <c r="F298" i="15"/>
  <c r="H298" i="15"/>
  <c r="J298" i="15"/>
  <c r="L298" i="15"/>
  <c r="N298" i="15"/>
  <c r="P298" i="15"/>
  <c r="R298" i="15"/>
  <c r="T298" i="15"/>
  <c r="X298" i="15"/>
  <c r="Z298" i="15"/>
  <c r="F150" i="15" l="1"/>
  <c r="L38" i="15"/>
  <c r="L46" i="15"/>
  <c r="U38" i="15"/>
  <c r="F168" i="15"/>
  <c r="I38" i="15"/>
  <c r="F46" i="15"/>
  <c r="I46" i="15"/>
  <c r="R38" i="15"/>
  <c r="F38" i="15"/>
  <c r="O38" i="15"/>
  <c r="U46" i="15"/>
  <c r="R46" i="15"/>
  <c r="O46" i="15"/>
</calcChain>
</file>

<file path=xl/sharedStrings.xml><?xml version="1.0" encoding="utf-8"?>
<sst xmlns="http://schemas.openxmlformats.org/spreadsheetml/2006/main" count="628" uniqueCount="175">
  <si>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</si>
  <si>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</si>
  <si>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</si>
  <si>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</si>
  <si>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</si>
  <si>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</si>
  <si>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</si>
  <si>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</si>
  <si>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</si>
  <si>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</si>
  <si>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</si>
  <si>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</si>
  <si>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</si>
  <si>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</si>
  <si>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</si>
  <si>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</si>
  <si>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</si>
  <si>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</si>
  <si>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</si>
  <si>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</si>
  <si>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</si>
  <si>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</si>
  <si>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</si>
  <si>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</si>
  <si>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</si>
  <si>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</si>
  <si>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</si>
  <si>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</si>
  <si>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</si>
  <si>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</si>
  <si>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</si>
  <si>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</si>
  <si>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</si>
  <si>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</si>
  <si>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</si>
  <si>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</si>
  <si>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</si>
  <si>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</si>
  <si>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</si>
  <si>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</si>
  <si>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</si>
  <si>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</si>
  <si>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</si>
  <si>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</si>
  <si>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</si>
  <si>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</si>
  <si>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</si>
  <si>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</si>
  <si>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</si>
  <si>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</si>
  <si>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</si>
  <si>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</si>
  <si>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</si>
  <si>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</si>
  <si>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</si>
  <si>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</si>
  <si>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</si>
  <si>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</si>
  <si>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</si>
  <si>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</si>
  <si>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</si>
  <si>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</si>
  <si>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</si>
  <si>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</si>
  <si>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</si>
  <si>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</si>
  <si>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</si>
  <si>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</si>
  <si>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</si>
  <si>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</si>
  <si>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</si>
  <si>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</si>
  <si>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</si>
  <si>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</si>
  <si>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</si>
  <si>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</si>
  <si>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</si>
  <si>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</si>
  <si>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</si>
  <si>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</si>
  <si>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</si>
  <si>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</si>
  <si>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</si>
  <si>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</si>
  <si>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</si>
  <si>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</si>
  <si>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</si>
  <si>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</si>
  <si>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</si>
  <si>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</si>
  <si>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</si>
  <si>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</si>
  <si>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</si>
  <si>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</si>
  <si>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</si>
  <si>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</si>
  <si>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</si>
  <si>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</si>
  <si>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</si>
  <si>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</si>
  <si>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</si>
  <si>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</si>
  <si>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</si>
  <si>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</si>
  <si>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</si>
  <si>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</si>
  <si>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</si>
  <si>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</si>
  <si>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</si>
  <si>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</si>
  <si>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</si>
  <si>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</si>
  <si>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</si>
  <si>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</si>
  <si>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</si>
  <si>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</si>
  <si>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</si>
  <si>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</si>
  <si>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</si>
  <si>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</si>
  <si>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</si>
  <si>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</si>
  <si>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</si>
  <si>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</si>
  <si>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</si>
  <si>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</si>
  <si>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</si>
  <si>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</si>
  <si>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</si>
  <si>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</si>
  <si>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</si>
  <si>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</si>
  <si>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</si>
  <si>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</si>
  <si>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</si>
  <si>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</si>
  <si>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</si>
  <si>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</si>
  <si>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</si>
  <si>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</si>
  <si>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</si>
  <si>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</si>
  <si>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</si>
  <si>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</si>
  <si>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</si>
  <si>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</si>
  <si>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</si>
  <si>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</si>
  <si>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</si>
  <si>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</si>
  <si>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</si>
  <si>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</si>
  <si>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</si>
  <si>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</si>
  <si>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</si>
  <si>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</si>
  <si>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</si>
  <si>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</si>
  <si>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</si>
  <si>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</si>
  <si>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</si>
  <si>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</si>
  <si>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</si>
  <si>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</si>
  <si>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</si>
  <si>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</si>
  <si>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</si>
  <si>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</si>
  <si>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</si>
  <si>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</si>
  <si>
    <t>,</t>
  </si>
  <si>
    <t>CAMILA YISSET CABRERA ARELLANO</t>
  </si>
  <si>
    <t>7333737 ext 272  3136836601</t>
  </si>
  <si>
    <t>camila.cabrera@sednarino.gov.co</t>
  </si>
  <si>
    <t>jrodriguez@sednarino.gov.co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</si>
</sst>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4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0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9" fontId="0" fillId="0" borderId="0" xfId="0" applyNumberFormat="1"/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vertical="center" wrapText="1"/>
    </xf>
    <xf numFmtId="10" fontId="3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0" applyNumberFormat="1" applyAlignment="1">
      <alignment horizontal="left"/>
    </xf>
    <xf numFmtId="10" fontId="31" fillId="0" borderId="0" xfId="0" applyNumberFormat="1" applyFont="1" applyAlignment="1">
      <alignment horizontal="left"/>
    </xf>
    <xf numFmtId="10" fontId="30" fillId="0" borderId="0" xfId="0" applyNumberFormat="1" applyFont="1" applyAlignment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24" fillId="4" borderId="13" xfId="0" applyFont="1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10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0" fontId="24" fillId="4" borderId="13" xfId="0" applyFont="1" applyFill="1" applyBorder="1" applyAlignment="1">
      <alignment horizontal="left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54" xfId="0" applyFill="1" applyBorder="1" applyAlignment="1" applyProtection="1">
      <alignment horizontal="center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44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0" fillId="4" borderId="17" xfId="0" applyFill="1" applyBorder="1" applyAlignment="1" applyProtection="1">
      <alignment horizontal="center"/>
      <protection locked="0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24" fillId="4" borderId="15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left" wrapText="1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" fillId="4" borderId="11" xfId="0" applyFont="1" applyFill="1" applyBorder="1" applyAlignment="1" applyProtection="1">
      <alignment horizontal="center"/>
      <protection locked="0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6" fillId="4" borderId="13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24" fillId="4" borderId="11" xfId="0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0" fontId="0" fillId="4" borderId="15" xfId="0" applyFill="1" applyBorder="1" applyAlignment="1" applyProtection="1">
      <alignment horizontal="center"/>
      <protection locked="0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7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21" fillId="4" borderId="13" xfId="0" applyFont="1" applyFill="1" applyBorder="1" applyAlignment="1">
      <alignment horizontal="center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0" fillId="4" borderId="32" xfId="0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10" fontId="31" fillId="4" borderId="33" xfId="0" applyNumberFormat="1" applyFont="1" applyFill="1" applyBorder="1" applyAlignment="1">
      <alignment horizontal="center"/>
    </xf>
    <xf numFmtId="10" fontId="31" fillId="4" borderId="39" xfId="0" applyNumberFormat="1" applyFont="1" applyFill="1" applyBorder="1" applyAlignment="1">
      <alignment horizontal="center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4" borderId="13" xfId="0" applyFont="1" applyFill="1" applyBorder="1" applyAlignment="1">
      <alignment horizontal="center" vertical="center" wrapText="1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0" fontId="0" fillId="4" borderId="22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center" vertical="center"/>
    </xf>
    <xf numFmtId="0" fontId="23" fillId="0" borderId="0" xfId="0" applyFont="1" applyAlignment="1">
      <alignment horizontal="left"/>
    </xf>
    <xf numFmtId="10" fontId="31" fillId="4" borderId="35" xfId="0" applyNumberFormat="1" applyFont="1" applyFill="1" applyBorder="1" applyAlignment="1">
      <alignment horizontal="center"/>
    </xf>
    <xf numFmtId="10" fontId="31" fillId="4" borderId="41" xfId="0" applyNumberFormat="1" applyFont="1" applyFill="1" applyBorder="1" applyAlignment="1">
      <alignment horizontal="center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6" fillId="4" borderId="60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58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3" fillId="0" borderId="13" xfId="1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12" fillId="0" borderId="56" xfId="0" applyFont="1" applyBorder="1" applyAlignment="1">
      <alignment horizontal="left" vertical="top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wrapText="1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23" fillId="0" borderId="0" xfId="0" applyFont="1" applyAlignment="1">
      <alignment horizontal="center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12" fillId="0" borderId="2" xfId="0" applyFont="1" applyBorder="1" applyAlignment="1">
      <alignment horizontal="left" vertical="top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24" fillId="0" borderId="38" xfId="1" applyFont="1" applyFill="1" applyBorder="1" applyAlignment="1" applyProtection="1">
      <alignment horizontal="center"/>
      <protection locked="0"/>
    </xf>
    <xf numFmtId="0" fontId="24" fillId="0" borderId="34" xfId="1" applyFont="1" applyFill="1" applyBorder="1" applyAlignment="1" applyProtection="1">
      <alignment horizontal="center"/>
      <protection locked="0"/>
    </xf>
    <xf numFmtId="0" fontId="24" fillId="0" borderId="20" xfId="1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5" fillId="2" borderId="39" xfId="0" applyFont="1" applyFill="1" applyBorder="1" applyProtection="1"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0" fillId="2" borderId="23" xfId="0" applyFill="1" applyBorder="1" applyAlignment="1" applyProtection="1">
      <alignment horizontal="center"/>
      <protection locked="0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2" fillId="4" borderId="53" xfId="0" applyFont="1" applyFill="1" applyBorder="1" applyAlignment="1">
      <alignment horizontal="center"/>
    </xf>
    <xf numFmtId="0" fontId="2" fillId="4" borderId="51" xfId="0" applyFont="1" applyFill="1" applyBorder="1" applyAlignment="1">
      <alignment horizontal="center"/>
    </xf>
    <xf numFmtId="0" fontId="2" fillId="4" borderId="45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10" fontId="31" fillId="4" borderId="31" xfId="0" applyNumberFormat="1" applyFont="1" applyFill="1" applyBorder="1" applyAlignment="1">
      <alignment horizontal="center"/>
    </xf>
    <xf numFmtId="10" fontId="31" fillId="4" borderId="37" xfId="0" applyNumberFormat="1" applyFont="1" applyFill="1" applyBorder="1" applyAlignment="1">
      <alignment horizontal="center"/>
    </xf>
    <xf numFmtId="0" fontId="10" fillId="4" borderId="35" xfId="0" applyFont="1" applyFill="1" applyBorder="1" applyAlignment="1">
      <alignment horizontal="left"/>
    </xf>
    <xf numFmtId="0" fontId="10" fillId="4" borderId="34" xfId="0" applyFont="1" applyFill="1" applyBorder="1" applyAlignment="1">
      <alignment horizontal="left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6" fillId="4" borderId="63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>
      <alignment horizontal="left" vertical="center" wrapText="1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5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8010000}"/>
    <cellStyle name="Porcentaje 3" xfId="489" xr:uid="{00000000-0005-0000-0000-0000E9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81E-2"/>
          <c:w val="0.9427430093209056"/>
          <c:h val="0.61181434599156059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4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75E-2"/>
                  <c:y val="-5.55555555555554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408E-2"/>
                  <c:y val="-5.55555555555554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26E-2"/>
                  <c:y val="8.019094284343199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83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208E-2"/>
                  <c:y val="7.446301835461546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2023'!$D$67:$D$78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  <c:pt idx="5">
                  <c:v>36</c:v>
                </c:pt>
                <c:pt idx="6">
                  <c:v>33</c:v>
                </c:pt>
                <c:pt idx="7">
                  <c:v>36</c:v>
                </c:pt>
                <c:pt idx="8">
                  <c:v>34</c:v>
                </c:pt>
                <c:pt idx="9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'OCTUBRE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2023'!$E$67:$E$78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1323776"/>
        <c:axId val="91341952"/>
      </c:lineChart>
      <c:catAx>
        <c:axId val="913237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1341952"/>
        <c:crosses val="autoZero"/>
        <c:auto val="1"/>
        <c:lblAlgn val="ctr"/>
        <c:lblOffset val="100"/>
        <c:noMultiLvlLbl val="0"/>
      </c:catAx>
      <c:valAx>
        <c:axId val="91341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132377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8" l="0.70866141732283539" r="0.70866141732283539" t="0.7480314960629928" header="0.31496062992126039" footer="0.31496062992126039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84E-2"/>
          <c:y val="5.555555555555549E-2"/>
          <c:w val="0.91511936339522548"/>
          <c:h val="0.6349206349206354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'OCTUBRE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2023'!$C$83:$C$94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301E-3"/>
                  <c:y val="2.7892146556246678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2023'!$D$83:$D$94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  <c:pt idx="5">
                  <c:v>3023</c:v>
                </c:pt>
                <c:pt idx="6">
                  <c:v>3021</c:v>
                </c:pt>
                <c:pt idx="7">
                  <c:v>3591</c:v>
                </c:pt>
                <c:pt idx="8">
                  <c:v>3016</c:v>
                </c:pt>
                <c:pt idx="9">
                  <c:v>3139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'OCTUBRE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2023'!$E$83:$E$94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1668864"/>
        <c:axId val="91670400"/>
      </c:barChart>
      <c:catAx>
        <c:axId val="91668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1670400"/>
        <c:crosses val="autoZero"/>
        <c:auto val="1"/>
        <c:lblAlgn val="ctr"/>
        <c:lblOffset val="100"/>
        <c:noMultiLvlLbl val="0"/>
      </c:catAx>
      <c:valAx>
        <c:axId val="91670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1668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55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4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75E-2"/>
                  <c:y val="-5.55555555555554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408E-2"/>
                  <c:y val="-5.55555555555554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2023'!$C$103:$C$114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3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6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4018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77E-2"/>
                  <c:y val="-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02E-2"/>
                  <c:y val="6.754771912913773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4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301E-2"/>
                  <c:y val="7.274369752368679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2023'!$D$103:$D$114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  <c:pt idx="3">
                  <c:v>0.95069999999999999</c:v>
                </c:pt>
                <c:pt idx="4">
                  <c:v>0.95469999999999999</c:v>
                </c:pt>
                <c:pt idx="5">
                  <c:v>0.96089999999999998</c:v>
                </c:pt>
                <c:pt idx="6">
                  <c:v>0.97299999999999998</c:v>
                </c:pt>
                <c:pt idx="7">
                  <c:v>0.98299999999999998</c:v>
                </c:pt>
                <c:pt idx="8">
                  <c:v>0.9768</c:v>
                </c:pt>
                <c:pt idx="9">
                  <c:v>0.98340000000000005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'OCTUBRE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2023'!$E$103:$E$114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1694592"/>
        <c:axId val="91696128"/>
      </c:lineChart>
      <c:catAx>
        <c:axId val="916945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1696128"/>
        <c:crosses val="autoZero"/>
        <c:auto val="1"/>
        <c:lblAlgn val="ctr"/>
        <c:lblOffset val="100"/>
        <c:noMultiLvlLbl val="0"/>
      </c:catAx>
      <c:valAx>
        <c:axId val="9169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16945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75E-2"/>
          <c:y val="6.0085836909871314E-2"/>
          <c:w val="0.924822695035461"/>
          <c:h val="0.6051502145922752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'OCTUBRE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2023'!$C$121:$C$132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57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7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2023'!$D$121:$D$132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  <c:pt idx="5">
                  <c:v>115</c:v>
                </c:pt>
                <c:pt idx="6">
                  <c:v>82</c:v>
                </c:pt>
                <c:pt idx="7">
                  <c:v>61</c:v>
                </c:pt>
                <c:pt idx="8">
                  <c:v>70</c:v>
                </c:pt>
                <c:pt idx="9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'OCTUBRE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2023'!$E$121:$E$132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1748608"/>
        <c:axId val="92364800"/>
      </c:barChart>
      <c:catAx>
        <c:axId val="91748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2364800"/>
        <c:crosses val="autoZero"/>
        <c:auto val="1"/>
        <c:lblAlgn val="ctr"/>
        <c:lblOffset val="100"/>
        <c:noMultiLvlLbl val="0"/>
      </c:catAx>
      <c:valAx>
        <c:axId val="923648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17486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852E-2"/>
          <c:y val="5.7377250583782027E-2"/>
          <c:w val="0.92101551480959154"/>
          <c:h val="0.6229508196721319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'OCTUBRE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2023'!$C$138:$C$149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103E-18"/>
                  <c:y val="3.389830508474580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2023'!$D$138:$D$149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  <c:pt idx="5">
                  <c:v>2688</c:v>
                </c:pt>
                <c:pt idx="6">
                  <c:v>2648</c:v>
                </c:pt>
                <c:pt idx="7">
                  <c:v>3112</c:v>
                </c:pt>
                <c:pt idx="8">
                  <c:v>2656</c:v>
                </c:pt>
                <c:pt idx="9">
                  <c:v>1689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'OCTUBRE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2023'!$E$138:$E$149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2392064"/>
        <c:axId val="92410240"/>
      </c:barChart>
      <c:catAx>
        <c:axId val="92392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2410240"/>
        <c:crosses val="autoZero"/>
        <c:auto val="1"/>
        <c:lblAlgn val="ctr"/>
        <c:lblOffset val="100"/>
        <c:noMultiLvlLbl val="0"/>
      </c:catAx>
      <c:valAx>
        <c:axId val="924102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23920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92E-2"/>
          <c:y val="5.8333333333333424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'OCTUBRE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2023'!$C$156:$C$167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801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83E-2"/>
                  <c:y val="-7.720739342791191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44E-3"/>
                  <c:y val="-2.20385674931129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9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47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82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2023'!$D$156:$D$167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  <c:pt idx="5">
                  <c:v>2349</c:v>
                </c:pt>
                <c:pt idx="6">
                  <c:v>2394</c:v>
                </c:pt>
                <c:pt idx="7">
                  <c:v>2905</c:v>
                </c:pt>
                <c:pt idx="8">
                  <c:v>2474</c:v>
                </c:pt>
                <c:pt idx="9">
                  <c:v>2407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'OCTUBRE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2023'!$E$156:$E$167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3509504"/>
        <c:axId val="93511040"/>
      </c:lineChart>
      <c:catAx>
        <c:axId val="93509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3511040"/>
        <c:crosses val="autoZero"/>
        <c:auto val="1"/>
        <c:lblAlgn val="ctr"/>
        <c:lblOffset val="100"/>
        <c:noMultiLvlLbl val="0"/>
      </c:catAx>
      <c:valAx>
        <c:axId val="935110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35095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5E-2"/>
          <c:y val="2.3860828372063249E-2"/>
          <c:w val="0.98420917130581609"/>
          <c:h val="0.85438032136226805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8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911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62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67E-4"/>
                  <c:y val="9.8112753863728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314E-2"/>
                  <c:y val="-0.188212005622048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17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'OCTUBRE 2023'!$B$308:$B$313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'OCTUBRE 2023'!$F$308:$F$313</c:f>
              <c:numCache>
                <c:formatCode>General</c:formatCode>
                <c:ptCount val="6"/>
                <c:pt idx="0">
                  <c:v>3989</c:v>
                </c:pt>
                <c:pt idx="1">
                  <c:v>18403</c:v>
                </c:pt>
                <c:pt idx="2">
                  <c:v>0</c:v>
                </c:pt>
                <c:pt idx="3">
                  <c:v>3</c:v>
                </c:pt>
                <c:pt idx="4">
                  <c:v>8481</c:v>
                </c:pt>
                <c:pt idx="5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121E-2"/>
          <c:y val="3.2558139534883741E-2"/>
          <c:w val="0.91133720930232498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'OCTUBRE 2023'!$B$235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2023'!$F$235</c:f>
              <c:numCache>
                <c:formatCode>0</c:formatCode>
                <c:ptCount val="1"/>
                <c:pt idx="0">
                  <c:v>1197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'OCTUBRE 2023'!$B$236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2023'!$F$236</c:f>
              <c:numCache>
                <c:formatCode>0</c:formatCode>
                <c:ptCount val="1"/>
                <c:pt idx="0">
                  <c:v>2078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'OCTUBRE 2023'!$B$237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2023'!$F$237</c:f>
              <c:numCache>
                <c:formatCode>0</c:formatCode>
                <c:ptCount val="1"/>
                <c:pt idx="0">
                  <c:v>4748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'OCTUBRE 2023'!$B$238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2023'!$F$238</c:f>
              <c:numCache>
                <c:formatCode>0</c:formatCode>
                <c:ptCount val="1"/>
                <c:pt idx="0">
                  <c:v>1385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'OCTUBRE 2023'!$B$239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2023'!$F$239</c:f>
              <c:numCache>
                <c:formatCode>0</c:formatCode>
                <c:ptCount val="1"/>
                <c:pt idx="0">
                  <c:v>1252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'OCTUBRE 2023'!$B$240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315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2023'!$F$240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'OCTUBRE 2023'!$B$241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2023'!$F$241</c:f>
              <c:numCache>
                <c:formatCode>0</c:formatCode>
                <c:ptCount val="1"/>
                <c:pt idx="0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'OCTUBRE 2023'!$B$242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2023'!$F$242</c:f>
              <c:numCache>
                <c:formatCode>0</c:formatCode>
                <c:ptCount val="1"/>
                <c:pt idx="0">
                  <c:v>1217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'OCTUBRE 2023'!$B$243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2023'!$F$243</c:f>
              <c:numCache>
                <c:formatCode>0</c:formatCode>
                <c:ptCount val="1"/>
                <c:pt idx="0">
                  <c:v>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'OCTUBRE 2023'!$B$244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2023'!$F$244</c:f>
              <c:numCache>
                <c:formatCode>0</c:formatCode>
                <c:ptCount val="1"/>
                <c:pt idx="0">
                  <c:v>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'OCTUBRE 2023'!$B$245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2023'!$F$245</c:f>
              <c:numCache>
                <c:formatCode>0</c:formatCode>
                <c:ptCount val="1"/>
                <c:pt idx="0">
                  <c:v>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'OCTUBRE 2023'!$B$246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2023'!$F$246</c:f>
              <c:numCache>
                <c:formatCode>0</c:formatCode>
                <c:ptCount val="1"/>
                <c:pt idx="0">
                  <c:v>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'OCTUBRE 2023'!$B$247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2023'!$F$247</c:f>
              <c:numCache>
                <c:formatCode>0</c:formatCode>
                <c:ptCount val="1"/>
                <c:pt idx="0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'OCTUBRE 2023'!$B$248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'OCTUBRE 2023'!$B$249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2023'!$F$249</c:f>
              <c:numCache>
                <c:formatCode>0</c:formatCode>
                <c:ptCount val="1"/>
                <c:pt idx="0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'OCTUBRE 2023'!$B$251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2023'!$F$251</c:f>
              <c:numCache>
                <c:formatCode>0</c:formatCode>
                <c:ptCount val="1"/>
                <c:pt idx="0">
                  <c:v>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'OCTUBRE 2023'!$B$252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2023'!$F$252</c:f>
              <c:numCache>
                <c:formatCode>0</c:formatCode>
                <c:ptCount val="1"/>
                <c:pt idx="0">
                  <c:v>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'OCTUBRE 2023'!$B$253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2023'!$F$253</c:f>
              <c:numCache>
                <c:formatCode>0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'OCTUBRE 2023'!$B$254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2023'!$F$254</c:f>
              <c:numCache>
                <c:formatCode>0</c:formatCode>
                <c:ptCount val="1"/>
                <c:pt idx="0">
                  <c:v>7731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'OCTUBRE 2023'!$B$255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2023'!$F$255</c:f>
              <c:numCache>
                <c:formatCode>0</c:formatCode>
                <c:ptCount val="1"/>
                <c:pt idx="0">
                  <c:v>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'OCTUBRE 2023'!$B$256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'OCTUBRE 2023'!$F$256</c:f>
              <c:numCache>
                <c:formatCode>0</c:formatCode>
                <c:ptCount val="1"/>
                <c:pt idx="0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93769088"/>
        <c:axId val="93787264"/>
      </c:barChart>
      <c:catAx>
        <c:axId val="93769088"/>
        <c:scaling>
          <c:orientation val="minMax"/>
        </c:scaling>
        <c:delete val="1"/>
        <c:axPos val="b"/>
        <c:majorTickMark val="out"/>
        <c:minorTickMark val="none"/>
        <c:tickLblPos val="nextTo"/>
        <c:crossAx val="93787264"/>
        <c:crosses val="autoZero"/>
        <c:auto val="1"/>
        <c:lblAlgn val="ctr"/>
        <c:lblOffset val="100"/>
        <c:noMultiLvlLbl val="0"/>
      </c:catAx>
      <c:valAx>
        <c:axId val="9378726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376908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75E-2"/>
          <c:y val="0.71075431850088611"/>
          <c:w val="0.9410637551120058"/>
          <c:h val="0.2482783373008609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214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2023'!$C$190:$C$197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2023'!$D$190:$D$197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2023'!$E$190:$E$197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2023'!$F$190:$F$197</c:f>
              <c:numCache>
                <c:formatCode>General</c:formatCode>
                <c:ptCount val="8"/>
                <c:pt idx="0">
                  <c:v>51</c:v>
                </c:pt>
                <c:pt idx="1">
                  <c:v>0</c:v>
                </c:pt>
                <c:pt idx="2">
                  <c:v>0</c:v>
                </c:pt>
                <c:pt idx="3">
                  <c:v>6495</c:v>
                </c:pt>
                <c:pt idx="4">
                  <c:v>71</c:v>
                </c:pt>
                <c:pt idx="5">
                  <c:v>183</c:v>
                </c:pt>
                <c:pt idx="6">
                  <c:v>0</c:v>
                </c:pt>
                <c:pt idx="7">
                  <c:v>24194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'OCTUBRE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2023'!$G$190:$G$197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93849472"/>
        <c:axId val="93851008"/>
      </c:barChart>
      <c:catAx>
        <c:axId val="938494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3851008"/>
        <c:crosses val="autoZero"/>
        <c:auto val="1"/>
        <c:lblAlgn val="ctr"/>
        <c:lblOffset val="100"/>
        <c:noMultiLvlLbl val="0"/>
      </c:catAx>
      <c:valAx>
        <c:axId val="9385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384947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3139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0.15928639694170119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94182400"/>
        <c:axId val="942046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94182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204672"/>
        <c:crosses val="autoZero"/>
        <c:auto val="1"/>
        <c:lblAlgn val="ctr"/>
        <c:lblOffset val="100"/>
        <c:noMultiLvlLbl val="0"/>
      </c:catAx>
      <c:valAx>
        <c:axId val="9420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182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3139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1D5-4F01-9F64-85A47B29ACFD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0.15928639694170119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1D5-4F01-9F64-85A47B29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94336512"/>
        <c:axId val="94338048"/>
        <c:extLst/>
      </c:barChart>
      <c:catAx>
        <c:axId val="94336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338048"/>
        <c:crosses val="autoZero"/>
        <c:auto val="1"/>
        <c:lblAlgn val="ctr"/>
        <c:lblOffset val="100"/>
        <c:noMultiLvlLbl val="0"/>
      </c:catAx>
      <c:valAx>
        <c:axId val="9433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336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2023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8113" y="2141934"/>
          <a:ext cx="2287190" cy="273050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8588" y="4730353"/>
          <a:ext cx="4695825" cy="244475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7638" y="10090150"/>
          <a:ext cx="4667250" cy="242888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230</xdr:row>
      <xdr:rowOff>25514</xdr:rowOff>
    </xdr:from>
    <xdr:to>
      <xdr:col>29</xdr:col>
      <xdr:colOff>27035</xdr:colOff>
      <xdr:row>230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0</xdr:col>
      <xdr:colOff>117595</xdr:colOff>
      <xdr:row>182</xdr:row>
      <xdr:rowOff>51336</xdr:rowOff>
    </xdr:from>
    <xdr:to>
      <xdr:col>28</xdr:col>
      <xdr:colOff>93537</xdr:colOff>
      <xdr:row>182</xdr:row>
      <xdr:rowOff>51336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117595" y="30035242"/>
          <a:ext cx="1088008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jrodriguez@sednarino.gov.co" TargetMode="External"/><Relationship Id="rId11" Type="http://schemas.openxmlformats.org/officeDocument/2006/relationships/hyperlink" Target="mailto:camila.cabrera@sednarino.gov.co" TargetMode="External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4"/>
  <sheetViews>
    <sheetView showGridLines="0" tabSelected="1" topLeftCell="A270" zoomScale="96" zoomScaleNormal="96" workbookViewId="0">
      <selection activeCell="D150" sqref="D150:E150"/>
    </sheetView>
  </sheetViews>
  <sheetFormatPr baseColWidth="10" defaultColWidth="11.42578125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4.5703125" style="3" customWidth="1"/>
    <col min="31" max="31" width="15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1" t="s">
        <v>2</v>
      </c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222"/>
      <c r="U16" s="223"/>
      <c r="V16" s="266" t="s">
        <v>55</v>
      </c>
      <c r="W16" s="267"/>
      <c r="X16" s="267"/>
      <c r="Y16" s="267"/>
      <c r="Z16" s="267"/>
      <c r="AA16" s="267"/>
      <c r="AB16" s="267"/>
      <c r="AC16" s="268"/>
    </row>
    <row r="17" spans="2:29" x14ac:dyDescent="0.2">
      <c r="B17" s="226" t="s">
        <v>81</v>
      </c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8"/>
      <c r="V17" s="273">
        <v>44571</v>
      </c>
      <c r="W17" s="274"/>
      <c r="X17" s="274"/>
      <c r="Y17" s="274"/>
      <c r="Z17" s="274"/>
      <c r="AA17" s="274"/>
      <c r="AB17" s="274"/>
      <c r="AC17" s="275"/>
    </row>
    <row r="18" spans="2:29" x14ac:dyDescent="0.2">
      <c r="B18" s="224" t="s">
        <v>4</v>
      </c>
      <c r="C18" s="225"/>
      <c r="D18" s="225"/>
      <c r="E18" s="225"/>
      <c r="F18" s="347"/>
      <c r="G18" s="225" t="s">
        <v>4</v>
      </c>
      <c r="H18" s="225"/>
      <c r="I18" s="225"/>
      <c r="J18" s="225"/>
      <c r="K18" s="225"/>
      <c r="L18" s="225"/>
      <c r="M18" s="283" t="s">
        <v>3</v>
      </c>
      <c r="N18" s="225"/>
      <c r="O18" s="225"/>
      <c r="P18" s="225"/>
      <c r="Q18" s="225"/>
      <c r="R18" s="347"/>
      <c r="S18" s="225" t="s">
        <v>54</v>
      </c>
      <c r="T18" s="225"/>
      <c r="U18" s="225"/>
      <c r="V18" s="225"/>
      <c r="W18" s="225"/>
      <c r="X18" s="225"/>
      <c r="Y18" s="225"/>
      <c r="Z18" s="225"/>
      <c r="AA18" s="225"/>
      <c r="AB18" s="225"/>
      <c r="AC18" s="269"/>
    </row>
    <row r="19" spans="2:29" x14ac:dyDescent="0.2">
      <c r="B19" s="337" t="s">
        <v>84</v>
      </c>
      <c r="C19" s="338"/>
      <c r="D19" s="338"/>
      <c r="E19" s="338"/>
      <c r="F19" s="339"/>
      <c r="G19" s="420" t="s">
        <v>84</v>
      </c>
      <c r="H19" s="338"/>
      <c r="I19" s="338"/>
      <c r="J19" s="338"/>
      <c r="K19" s="338"/>
      <c r="L19" s="339"/>
      <c r="M19" s="351" t="s">
        <v>83</v>
      </c>
      <c r="N19" s="352"/>
      <c r="O19" s="352"/>
      <c r="P19" s="352"/>
      <c r="Q19" s="352"/>
      <c r="R19" s="353"/>
      <c r="S19" s="270" t="s">
        <v>82</v>
      </c>
      <c r="T19" s="271"/>
      <c r="U19" s="271"/>
      <c r="V19" s="271"/>
      <c r="W19" s="271"/>
      <c r="X19" s="271"/>
      <c r="Y19" s="271"/>
      <c r="Z19" s="271"/>
      <c r="AA19" s="271"/>
      <c r="AB19" s="271"/>
      <c r="AC19" s="272"/>
    </row>
    <row r="20" spans="2:29" x14ac:dyDescent="0.2">
      <c r="B20" s="224" t="s">
        <v>5</v>
      </c>
      <c r="C20" s="225"/>
      <c r="D20" s="225"/>
      <c r="E20" s="225"/>
      <c r="F20" s="9"/>
      <c r="G20" s="9"/>
      <c r="H20" s="9"/>
      <c r="I20" s="9"/>
      <c r="J20" s="9"/>
      <c r="K20" s="9"/>
      <c r="L20" s="10"/>
      <c r="M20" s="362" t="s">
        <v>6</v>
      </c>
      <c r="N20" s="363"/>
      <c r="O20" s="363"/>
      <c r="P20" s="363"/>
      <c r="Q20" s="363"/>
      <c r="R20" s="363"/>
      <c r="S20" s="225"/>
      <c r="T20" s="225"/>
      <c r="U20" s="225"/>
      <c r="V20" s="283" t="s">
        <v>27</v>
      </c>
      <c r="W20" s="225"/>
      <c r="X20" s="225"/>
      <c r="Y20" s="225"/>
      <c r="Z20" s="225"/>
      <c r="AA20" s="225"/>
      <c r="AB20" s="225"/>
      <c r="AC20" s="269"/>
    </row>
    <row r="21" spans="2:29" x14ac:dyDescent="0.2">
      <c r="B21" s="375" t="s">
        <v>151</v>
      </c>
      <c r="C21" s="376"/>
      <c r="D21" s="376"/>
      <c r="E21" s="376"/>
      <c r="F21" s="376"/>
      <c r="G21" s="376"/>
      <c r="H21" s="376"/>
      <c r="I21" s="376"/>
      <c r="J21" s="376"/>
      <c r="K21" s="376"/>
      <c r="L21" s="377"/>
      <c r="M21" s="372" t="s">
        <v>142</v>
      </c>
      <c r="N21" s="305"/>
      <c r="O21" s="305"/>
      <c r="P21" s="305"/>
      <c r="Q21" s="305"/>
      <c r="R21" s="305"/>
      <c r="S21" s="305"/>
      <c r="T21" s="305"/>
      <c r="U21" s="305"/>
      <c r="V21" s="369" t="s">
        <v>152</v>
      </c>
      <c r="W21" s="370"/>
      <c r="X21" s="370"/>
      <c r="Y21" s="370"/>
      <c r="Z21" s="370"/>
      <c r="AA21" s="370"/>
      <c r="AB21" s="370"/>
      <c r="AC21" s="371"/>
    </row>
    <row r="22" spans="2:29" x14ac:dyDescent="0.2">
      <c r="B22" s="224" t="s">
        <v>143</v>
      </c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83" t="s">
        <v>6</v>
      </c>
      <c r="N22" s="225"/>
      <c r="O22" s="225"/>
      <c r="P22" s="225"/>
      <c r="Q22" s="225"/>
      <c r="R22" s="225"/>
      <c r="S22" s="225"/>
      <c r="T22" s="225"/>
      <c r="U22" s="225"/>
      <c r="V22" s="280" t="s">
        <v>27</v>
      </c>
      <c r="W22" s="281"/>
      <c r="X22" s="281"/>
      <c r="Y22" s="281"/>
      <c r="Z22" s="281"/>
      <c r="AA22" s="281"/>
      <c r="AB22" s="281"/>
      <c r="AC22" s="282"/>
    </row>
    <row r="23" spans="2:29" ht="13.5" thickBot="1" x14ac:dyDescent="0.25">
      <c r="B23" s="337" t="s">
        <v>85</v>
      </c>
      <c r="C23" s="338"/>
      <c r="D23" s="338"/>
      <c r="E23" s="338"/>
      <c r="F23" s="338"/>
      <c r="G23" s="338"/>
      <c r="H23" s="338"/>
      <c r="I23" s="338"/>
      <c r="J23" s="338"/>
      <c r="K23" s="338"/>
      <c r="L23" s="339"/>
      <c r="M23" s="304" t="s">
        <v>144</v>
      </c>
      <c r="N23" s="305"/>
      <c r="O23" s="305"/>
      <c r="P23" s="305"/>
      <c r="Q23" s="305"/>
      <c r="R23" s="305"/>
      <c r="S23" s="305"/>
      <c r="T23" s="305"/>
      <c r="U23" s="305"/>
      <c r="V23" s="315" t="s">
        <v>145</v>
      </c>
      <c r="W23" s="316"/>
      <c r="X23" s="316"/>
      <c r="Y23" s="316"/>
      <c r="Z23" s="316"/>
      <c r="AA23" s="316"/>
      <c r="AB23" s="316"/>
      <c r="AC23" s="317"/>
    </row>
    <row r="24" spans="2:29" x14ac:dyDescent="0.2">
      <c r="B24" s="224" t="s">
        <v>26</v>
      </c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364" t="s">
        <v>6</v>
      </c>
      <c r="N24" s="267"/>
      <c r="O24" s="267"/>
      <c r="P24" s="267"/>
      <c r="Q24" s="267"/>
      <c r="R24" s="267"/>
      <c r="S24" s="267"/>
      <c r="T24" s="267"/>
      <c r="U24" s="268"/>
      <c r="V24" s="281" t="s">
        <v>27</v>
      </c>
      <c r="W24" s="281"/>
      <c r="X24" s="281"/>
      <c r="Y24" s="281"/>
      <c r="Z24" s="281"/>
      <c r="AA24" s="281"/>
      <c r="AB24" s="281"/>
      <c r="AC24" s="282"/>
    </row>
    <row r="25" spans="2:29" ht="13.5" thickBot="1" x14ac:dyDescent="0.25">
      <c r="B25" s="373" t="s">
        <v>150</v>
      </c>
      <c r="C25" s="374"/>
      <c r="D25" s="374"/>
      <c r="E25" s="374"/>
      <c r="F25" s="374"/>
      <c r="G25" s="374"/>
      <c r="H25" s="374"/>
      <c r="I25" s="374"/>
      <c r="J25" s="374"/>
      <c r="K25" s="374"/>
      <c r="L25" s="374"/>
      <c r="M25" s="306" t="s">
        <v>87</v>
      </c>
      <c r="N25" s="307"/>
      <c r="O25" s="307"/>
      <c r="P25" s="307"/>
      <c r="Q25" s="307"/>
      <c r="R25" s="307"/>
      <c r="S25" s="307"/>
      <c r="T25" s="307"/>
      <c r="U25" s="308"/>
      <c r="V25" s="365" t="s">
        <v>86</v>
      </c>
      <c r="W25" s="365"/>
      <c r="X25" s="365"/>
      <c r="Y25" s="365"/>
      <c r="Z25" s="365"/>
      <c r="AA25" s="365"/>
      <c r="AB25" s="365"/>
      <c r="AC25" s="366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4" t="s">
        <v>7</v>
      </c>
      <c r="C32" s="355"/>
      <c r="D32" s="355"/>
      <c r="E32" s="355"/>
      <c r="F32" s="355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356" t="s">
        <v>41</v>
      </c>
      <c r="C33" s="357"/>
      <c r="D33" s="357"/>
      <c r="E33" s="358"/>
      <c r="F33" s="330" t="s">
        <v>14</v>
      </c>
      <c r="G33" s="331"/>
      <c r="H33" s="332"/>
      <c r="I33" s="330" t="s">
        <v>15</v>
      </c>
      <c r="J33" s="331"/>
      <c r="K33" s="332"/>
      <c r="L33" s="330" t="s">
        <v>16</v>
      </c>
      <c r="M33" s="331"/>
      <c r="N33" s="332"/>
      <c r="O33" s="330" t="s">
        <v>17</v>
      </c>
      <c r="P33" s="331"/>
      <c r="Q33" s="332"/>
      <c r="R33" s="330" t="s">
        <v>18</v>
      </c>
      <c r="S33" s="331"/>
      <c r="T33" s="332"/>
      <c r="U33" s="330" t="s">
        <v>19</v>
      </c>
      <c r="V33" s="331"/>
      <c r="W33" s="332"/>
      <c r="X33" s="297"/>
      <c r="Y33" s="297"/>
      <c r="Z33" s="297"/>
      <c r="AC33" s="15"/>
    </row>
    <row r="34" spans="2:29" ht="13.5" customHeight="1" thickBot="1" x14ac:dyDescent="0.25">
      <c r="B34" s="359"/>
      <c r="C34" s="360"/>
      <c r="D34" s="360"/>
      <c r="E34" s="361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380" t="s">
        <v>32</v>
      </c>
      <c r="C35" s="381"/>
      <c r="D35" s="381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>
        <v>1</v>
      </c>
      <c r="P35" s="21"/>
      <c r="Q35" s="42">
        <f>O35+P35</f>
        <v>1</v>
      </c>
      <c r="R35" s="20">
        <v>1</v>
      </c>
      <c r="S35" s="21"/>
      <c r="T35" s="42">
        <f>R35+S35</f>
        <v>1</v>
      </c>
      <c r="U35" s="20">
        <v>1</v>
      </c>
      <c r="V35" s="21"/>
      <c r="W35" s="42">
        <f>U35+V35</f>
        <v>1</v>
      </c>
      <c r="X35" s="8"/>
      <c r="Y35" s="8"/>
      <c r="Z35" s="45"/>
      <c r="AC35" s="15"/>
    </row>
    <row r="36" spans="2:29" x14ac:dyDescent="0.2">
      <c r="B36" s="378" t="s">
        <v>33</v>
      </c>
      <c r="C36" s="379"/>
      <c r="D36" s="379"/>
      <c r="E36" s="40"/>
      <c r="F36" s="22">
        <v>5</v>
      </c>
      <c r="G36" s="23"/>
      <c r="H36" s="43">
        <f>F36+G36</f>
        <v>5</v>
      </c>
      <c r="I36" s="22">
        <v>5</v>
      </c>
      <c r="J36" s="23"/>
      <c r="K36" s="43">
        <f>I36+J36</f>
        <v>5</v>
      </c>
      <c r="L36" s="22">
        <v>5</v>
      </c>
      <c r="M36" s="23"/>
      <c r="N36" s="43">
        <f>L36+M36</f>
        <v>5</v>
      </c>
      <c r="O36" s="22">
        <v>5</v>
      </c>
      <c r="P36" s="23"/>
      <c r="Q36" s="43">
        <f>O36+P36</f>
        <v>5</v>
      </c>
      <c r="R36" s="22">
        <v>5</v>
      </c>
      <c r="S36" s="23"/>
      <c r="T36" s="43">
        <f>R36+S36</f>
        <v>5</v>
      </c>
      <c r="U36" s="22">
        <v>5</v>
      </c>
      <c r="V36" s="23"/>
      <c r="W36" s="43">
        <f>U36+V36</f>
        <v>5</v>
      </c>
      <c r="X36" s="8"/>
      <c r="Y36" s="8"/>
      <c r="Z36" s="45"/>
      <c r="AC36" s="15"/>
    </row>
    <row r="37" spans="2:29" ht="13.5" thickBot="1" x14ac:dyDescent="0.25">
      <c r="B37" s="367" t="s">
        <v>34</v>
      </c>
      <c r="C37" s="368"/>
      <c r="D37" s="368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>
        <v>160</v>
      </c>
      <c r="P37" s="25"/>
      <c r="Q37" s="44">
        <f>O37+P37</f>
        <v>160</v>
      </c>
      <c r="R37" s="24">
        <v>160</v>
      </c>
      <c r="S37" s="25"/>
      <c r="T37" s="44">
        <f>R37+S37</f>
        <v>160</v>
      </c>
      <c r="U37" s="24">
        <v>160</v>
      </c>
      <c r="V37" s="25"/>
      <c r="W37" s="44">
        <f>U37+V37</f>
        <v>160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348">
        <f>H35+H36+H37</f>
        <v>166</v>
      </c>
      <c r="G38" s="349"/>
      <c r="H38" s="350"/>
      <c r="I38" s="348">
        <f>K35+K36+K37</f>
        <v>166</v>
      </c>
      <c r="J38" s="349"/>
      <c r="K38" s="350"/>
      <c r="L38" s="327">
        <f>N35+N36+N37</f>
        <v>166</v>
      </c>
      <c r="M38" s="328"/>
      <c r="N38" s="329"/>
      <c r="O38" s="327">
        <f>Q35+Q36+Q37</f>
        <v>166</v>
      </c>
      <c r="P38" s="328"/>
      <c r="Q38" s="329"/>
      <c r="R38" s="327">
        <f>T35+T36+T37</f>
        <v>166</v>
      </c>
      <c r="S38" s="328"/>
      <c r="T38" s="329"/>
      <c r="U38" s="327">
        <f>W35+W36+W37</f>
        <v>166</v>
      </c>
      <c r="V38" s="328"/>
      <c r="W38" s="329"/>
      <c r="X38" s="333"/>
      <c r="Y38" s="333"/>
      <c r="Z38" s="333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297"/>
      <c r="G40" s="297"/>
      <c r="H40" s="297"/>
      <c r="I40" s="297"/>
      <c r="J40" s="297"/>
      <c r="K40" s="297"/>
      <c r="L40" s="297"/>
      <c r="M40" s="297"/>
      <c r="N40" s="297"/>
      <c r="O40" s="60"/>
      <c r="P40" s="60"/>
      <c r="Q40" s="60"/>
      <c r="R40" s="60"/>
      <c r="S40" s="60"/>
      <c r="T40" s="60"/>
      <c r="U40" s="297"/>
      <c r="V40" s="297"/>
      <c r="W40" s="297"/>
      <c r="X40" s="297"/>
      <c r="Y40" s="297"/>
      <c r="Z40" s="297"/>
      <c r="AA40" s="27"/>
      <c r="AB40" s="27"/>
      <c r="AC40" s="56"/>
    </row>
    <row r="41" spans="2:29" ht="13.5" customHeight="1" thickBot="1" x14ac:dyDescent="0.25">
      <c r="B41" s="356" t="s">
        <v>41</v>
      </c>
      <c r="C41" s="357"/>
      <c r="D41" s="357"/>
      <c r="E41" s="358"/>
      <c r="F41" s="330" t="s">
        <v>20</v>
      </c>
      <c r="G41" s="331"/>
      <c r="H41" s="332"/>
      <c r="I41" s="330" t="s">
        <v>21</v>
      </c>
      <c r="J41" s="331"/>
      <c r="K41" s="332"/>
      <c r="L41" s="330" t="s">
        <v>37</v>
      </c>
      <c r="M41" s="331"/>
      <c r="N41" s="332"/>
      <c r="O41" s="330" t="s">
        <v>23</v>
      </c>
      <c r="P41" s="331"/>
      <c r="Q41" s="332"/>
      <c r="R41" s="330" t="s">
        <v>38</v>
      </c>
      <c r="S41" s="331"/>
      <c r="T41" s="332"/>
      <c r="U41" s="330" t="s">
        <v>39</v>
      </c>
      <c r="V41" s="331"/>
      <c r="W41" s="332"/>
      <c r="X41" s="297"/>
      <c r="Y41" s="297"/>
      <c r="Z41" s="297"/>
      <c r="AC41" s="15"/>
    </row>
    <row r="42" spans="2:29" ht="13.5" thickBot="1" x14ac:dyDescent="0.25">
      <c r="B42" s="359"/>
      <c r="C42" s="360"/>
      <c r="D42" s="360"/>
      <c r="E42" s="361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380" t="s">
        <v>32</v>
      </c>
      <c r="C43" s="381"/>
      <c r="D43" s="381"/>
      <c r="E43" s="39"/>
      <c r="F43" s="20">
        <v>1</v>
      </c>
      <c r="G43" s="21"/>
      <c r="H43" s="42">
        <f>F43+G43</f>
        <v>1</v>
      </c>
      <c r="I43" s="20">
        <v>1</v>
      </c>
      <c r="J43" s="21"/>
      <c r="K43" s="42">
        <f>I43+J43</f>
        <v>1</v>
      </c>
      <c r="L43" s="20">
        <v>1</v>
      </c>
      <c r="M43" s="21"/>
      <c r="N43" s="42">
        <f>L43+M43</f>
        <v>1</v>
      </c>
      <c r="O43" s="20">
        <v>1</v>
      </c>
      <c r="P43" s="21"/>
      <c r="Q43" s="42">
        <f>P43+O43</f>
        <v>1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378" t="s">
        <v>33</v>
      </c>
      <c r="C44" s="379"/>
      <c r="D44" s="379"/>
      <c r="E44" s="40"/>
      <c r="F44" s="22">
        <v>6</v>
      </c>
      <c r="G44" s="23"/>
      <c r="H44" s="43">
        <f>F44+G44</f>
        <v>6</v>
      </c>
      <c r="I44" s="22">
        <v>6</v>
      </c>
      <c r="J44" s="23"/>
      <c r="K44" s="43">
        <f>I44+J44</f>
        <v>6</v>
      </c>
      <c r="L44" s="22">
        <v>6</v>
      </c>
      <c r="M44" s="23"/>
      <c r="N44" s="43">
        <f>L44+M44</f>
        <v>6</v>
      </c>
      <c r="O44" s="22">
        <v>6</v>
      </c>
      <c r="P44" s="23"/>
      <c r="Q44" s="42">
        <f>P44+O44</f>
        <v>6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367" t="s">
        <v>34</v>
      </c>
      <c r="C45" s="368"/>
      <c r="D45" s="368"/>
      <c r="E45" s="41"/>
      <c r="F45" s="24">
        <v>182</v>
      </c>
      <c r="G45" s="25"/>
      <c r="H45" s="44">
        <f>F45+G45</f>
        <v>182</v>
      </c>
      <c r="I45" s="24">
        <v>182</v>
      </c>
      <c r="J45" s="25"/>
      <c r="K45" s="44">
        <f>I45+J45</f>
        <v>182</v>
      </c>
      <c r="L45" s="24">
        <v>182</v>
      </c>
      <c r="M45" s="25"/>
      <c r="N45" s="44">
        <f>L45+M45</f>
        <v>182</v>
      </c>
      <c r="O45" s="24">
        <v>182</v>
      </c>
      <c r="P45" s="25"/>
      <c r="Q45" s="42">
        <f>P45+O45</f>
        <v>182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348">
        <f>H43+H44+H45</f>
        <v>189</v>
      </c>
      <c r="G46" s="349"/>
      <c r="H46" s="350"/>
      <c r="I46" s="348">
        <f>K43+K44+K45</f>
        <v>189</v>
      </c>
      <c r="J46" s="349"/>
      <c r="K46" s="350"/>
      <c r="L46" s="327">
        <f>N43+N44+N45</f>
        <v>189</v>
      </c>
      <c r="M46" s="328"/>
      <c r="N46" s="329"/>
      <c r="O46" s="327">
        <f>Q43+Q44+Q45</f>
        <v>189</v>
      </c>
      <c r="P46" s="328"/>
      <c r="Q46" s="329"/>
      <c r="R46" s="327">
        <f>T43+T44+T45</f>
        <v>0</v>
      </c>
      <c r="S46" s="328"/>
      <c r="T46" s="329"/>
      <c r="U46" s="327">
        <f>W43+W44+W45</f>
        <v>0</v>
      </c>
      <c r="V46" s="328"/>
      <c r="W46" s="329"/>
      <c r="X46" s="333"/>
      <c r="Y46" s="333"/>
      <c r="Z46" s="333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298" t="s">
        <v>28</v>
      </c>
      <c r="C48" s="300"/>
      <c r="D48" s="309" t="s">
        <v>8</v>
      </c>
      <c r="E48" s="299"/>
      <c r="F48" s="299"/>
      <c r="G48" s="310"/>
      <c r="H48" s="340" t="s">
        <v>9</v>
      </c>
      <c r="I48" s="341"/>
      <c r="J48" s="309" t="s">
        <v>11</v>
      </c>
      <c r="K48" s="299"/>
      <c r="L48" s="299"/>
      <c r="M48" s="299"/>
      <c r="N48" s="299"/>
      <c r="O48" s="299"/>
      <c r="P48" s="299"/>
      <c r="Q48" s="310"/>
      <c r="R48" s="313" t="s">
        <v>12</v>
      </c>
      <c r="S48" s="314"/>
      <c r="T48" s="298" t="s">
        <v>13</v>
      </c>
      <c r="U48" s="299"/>
      <c r="V48" s="299"/>
      <c r="W48" s="299"/>
      <c r="X48" s="300"/>
      <c r="Y48" s="298" t="s">
        <v>6</v>
      </c>
      <c r="Z48" s="299"/>
      <c r="AA48" s="299"/>
      <c r="AB48" s="299"/>
      <c r="AC48" s="300"/>
    </row>
    <row r="49" spans="2:29" ht="13.5" thickBot="1" x14ac:dyDescent="0.25">
      <c r="B49" s="301"/>
      <c r="C49" s="303"/>
      <c r="D49" s="311"/>
      <c r="E49" s="302"/>
      <c r="F49" s="302"/>
      <c r="G49" s="312"/>
      <c r="H49" s="78" t="s">
        <v>31</v>
      </c>
      <c r="I49" s="79" t="s">
        <v>10</v>
      </c>
      <c r="J49" s="311"/>
      <c r="K49" s="302"/>
      <c r="L49" s="302"/>
      <c r="M49" s="302"/>
      <c r="N49" s="302"/>
      <c r="O49" s="302"/>
      <c r="P49" s="302"/>
      <c r="Q49" s="312"/>
      <c r="R49" s="79" t="s">
        <v>1</v>
      </c>
      <c r="S49" s="79" t="s">
        <v>0</v>
      </c>
      <c r="T49" s="301"/>
      <c r="U49" s="302"/>
      <c r="V49" s="302"/>
      <c r="W49" s="302"/>
      <c r="X49" s="303"/>
      <c r="Y49" s="301"/>
      <c r="Z49" s="302"/>
      <c r="AA49" s="302"/>
      <c r="AB49" s="302"/>
      <c r="AC49" s="303"/>
    </row>
    <row r="50" spans="2:29" x14ac:dyDescent="0.2">
      <c r="B50" s="418" t="s">
        <v>42</v>
      </c>
      <c r="C50" s="419"/>
      <c r="D50" s="342" t="s">
        <v>88</v>
      </c>
      <c r="E50" s="343"/>
      <c r="F50" s="343"/>
      <c r="G50" s="344"/>
      <c r="H50" s="61" t="s">
        <v>89</v>
      </c>
      <c r="I50" s="62"/>
      <c r="J50" s="321" t="s">
        <v>90</v>
      </c>
      <c r="K50" s="322"/>
      <c r="L50" s="322"/>
      <c r="M50" s="322"/>
      <c r="N50" s="322"/>
      <c r="O50" s="322"/>
      <c r="P50" s="322"/>
      <c r="Q50" s="323"/>
      <c r="R50" s="61"/>
      <c r="S50" s="63"/>
      <c r="T50" s="324" t="s">
        <v>91</v>
      </c>
      <c r="U50" s="325"/>
      <c r="V50" s="325"/>
      <c r="W50" s="325"/>
      <c r="X50" s="326"/>
      <c r="Y50" s="110" t="s">
        <v>149</v>
      </c>
      <c r="Z50" s="111"/>
      <c r="AA50" s="111"/>
      <c r="AB50" s="111"/>
      <c r="AC50" s="112"/>
    </row>
    <row r="51" spans="2:29" x14ac:dyDescent="0.2">
      <c r="B51" s="345" t="s">
        <v>29</v>
      </c>
      <c r="C51" s="346"/>
      <c r="D51" s="397" t="s">
        <v>88</v>
      </c>
      <c r="E51" s="319"/>
      <c r="F51" s="319"/>
      <c r="G51" s="320"/>
      <c r="H51" s="64" t="s">
        <v>89</v>
      </c>
      <c r="I51" s="65"/>
      <c r="J51" s="334" t="s">
        <v>90</v>
      </c>
      <c r="K51" s="335"/>
      <c r="L51" s="335"/>
      <c r="M51" s="335"/>
      <c r="N51" s="335"/>
      <c r="O51" s="335"/>
      <c r="P51" s="335"/>
      <c r="Q51" s="336"/>
      <c r="R51" s="64"/>
      <c r="S51" s="66"/>
      <c r="T51" s="318" t="s">
        <v>91</v>
      </c>
      <c r="U51" s="319"/>
      <c r="V51" s="319"/>
      <c r="W51" s="319"/>
      <c r="X51" s="320"/>
      <c r="Y51" s="110" t="s">
        <v>149</v>
      </c>
      <c r="Z51" s="111"/>
      <c r="AA51" s="111"/>
      <c r="AB51" s="111"/>
      <c r="AC51" s="112"/>
    </row>
    <row r="52" spans="2:29" x14ac:dyDescent="0.2">
      <c r="B52" s="398" t="s">
        <v>30</v>
      </c>
      <c r="C52" s="399"/>
      <c r="D52" s="397" t="s">
        <v>92</v>
      </c>
      <c r="E52" s="319"/>
      <c r="F52" s="319"/>
      <c r="G52" s="320"/>
      <c r="H52" s="67"/>
      <c r="I52" s="68" t="s">
        <v>89</v>
      </c>
      <c r="J52" s="388" t="s">
        <v>93</v>
      </c>
      <c r="K52" s="389"/>
      <c r="L52" s="389"/>
      <c r="M52" s="389"/>
      <c r="N52" s="389"/>
      <c r="O52" s="389"/>
      <c r="P52" s="389"/>
      <c r="Q52" s="390"/>
      <c r="R52" s="67"/>
      <c r="S52" s="67"/>
      <c r="T52" s="277" t="s">
        <v>132</v>
      </c>
      <c r="U52" s="278"/>
      <c r="V52" s="278"/>
      <c r="W52" s="278"/>
      <c r="X52" s="279"/>
      <c r="Y52" s="110" t="s">
        <v>169</v>
      </c>
      <c r="Z52" s="111"/>
      <c r="AA52" s="111"/>
      <c r="AB52" s="111"/>
      <c r="AC52" s="112"/>
    </row>
    <row r="53" spans="2:29" x14ac:dyDescent="0.2">
      <c r="B53" s="345" t="s">
        <v>30</v>
      </c>
      <c r="C53" s="346"/>
      <c r="D53" s="397" t="s">
        <v>92</v>
      </c>
      <c r="E53" s="319"/>
      <c r="F53" s="319"/>
      <c r="G53" s="320"/>
      <c r="H53" s="64" t="s">
        <v>89</v>
      </c>
      <c r="I53" s="65"/>
      <c r="J53" s="334" t="s">
        <v>131</v>
      </c>
      <c r="K53" s="335"/>
      <c r="L53" s="335"/>
      <c r="M53" s="335"/>
      <c r="N53" s="335"/>
      <c r="O53" s="335"/>
      <c r="P53" s="335"/>
      <c r="Q53" s="336"/>
      <c r="R53" s="65"/>
      <c r="S53" s="65"/>
      <c r="T53" s="382" t="s">
        <v>133</v>
      </c>
      <c r="U53" s="383"/>
      <c r="V53" s="383"/>
      <c r="W53" s="383"/>
      <c r="X53" s="384"/>
      <c r="Y53" s="276" t="s">
        <v>174</v>
      </c>
      <c r="Z53" s="111"/>
      <c r="AA53" s="111"/>
      <c r="AB53" s="111"/>
      <c r="AC53" s="112"/>
    </row>
    <row r="54" spans="2:29" x14ac:dyDescent="0.2">
      <c r="B54" s="398" t="s">
        <v>30</v>
      </c>
      <c r="C54" s="399"/>
      <c r="D54" s="391" t="s">
        <v>92</v>
      </c>
      <c r="E54" s="392"/>
      <c r="F54" s="392"/>
      <c r="G54" s="393"/>
      <c r="H54" s="67" t="s">
        <v>89</v>
      </c>
      <c r="I54" s="68"/>
      <c r="J54" s="394" t="s">
        <v>135</v>
      </c>
      <c r="K54" s="395"/>
      <c r="L54" s="395"/>
      <c r="M54" s="395"/>
      <c r="N54" s="395"/>
      <c r="O54" s="395"/>
      <c r="P54" s="395"/>
      <c r="Q54" s="396"/>
      <c r="R54" s="68"/>
      <c r="S54" s="68"/>
      <c r="T54" s="391" t="s">
        <v>134</v>
      </c>
      <c r="U54" s="392"/>
      <c r="V54" s="392"/>
      <c r="W54" s="392"/>
      <c r="X54" s="393"/>
      <c r="Y54" s="110" t="s">
        <v>168</v>
      </c>
      <c r="Z54" s="111"/>
      <c r="AA54" s="111"/>
      <c r="AB54" s="111"/>
      <c r="AC54" s="112"/>
    </row>
    <row r="55" spans="2:29" x14ac:dyDescent="0.2">
      <c r="B55" s="345" t="s">
        <v>30</v>
      </c>
      <c r="C55" s="346"/>
      <c r="D55" s="397" t="s">
        <v>92</v>
      </c>
      <c r="E55" s="319"/>
      <c r="F55" s="319"/>
      <c r="G55" s="320"/>
      <c r="H55" s="64" t="s">
        <v>89</v>
      </c>
      <c r="I55" s="65"/>
      <c r="J55" s="404" t="s">
        <v>146</v>
      </c>
      <c r="K55" s="405"/>
      <c r="L55" s="405"/>
      <c r="M55" s="405"/>
      <c r="N55" s="405"/>
      <c r="O55" s="405"/>
      <c r="P55" s="405"/>
      <c r="Q55" s="406"/>
      <c r="R55" s="69"/>
      <c r="S55" s="70"/>
      <c r="T55" s="69" t="s">
        <v>147</v>
      </c>
      <c r="U55" s="69"/>
      <c r="V55" s="69"/>
      <c r="W55" s="69"/>
      <c r="X55" s="69"/>
      <c r="Y55" s="385" t="s">
        <v>148</v>
      </c>
      <c r="Z55" s="386"/>
      <c r="AA55" s="386"/>
      <c r="AB55" s="386"/>
      <c r="AC55" s="387"/>
    </row>
    <row r="56" spans="2:29" ht="13.5" thickBot="1" x14ac:dyDescent="0.25">
      <c r="B56" s="284" t="s">
        <v>30</v>
      </c>
      <c r="C56" s="400"/>
      <c r="D56" s="401" t="s">
        <v>164</v>
      </c>
      <c r="E56" s="402"/>
      <c r="F56" s="402"/>
      <c r="G56" s="403"/>
      <c r="H56" s="97" t="s">
        <v>89</v>
      </c>
      <c r="I56" s="49"/>
      <c r="J56" s="407" t="s">
        <v>171</v>
      </c>
      <c r="K56" s="408"/>
      <c r="L56" s="408"/>
      <c r="M56" s="408"/>
      <c r="N56" s="408"/>
      <c r="O56" s="408"/>
      <c r="P56" s="408"/>
      <c r="Q56" s="409"/>
      <c r="R56" s="50"/>
      <c r="S56" s="51"/>
      <c r="T56" s="284" t="s">
        <v>172</v>
      </c>
      <c r="U56" s="285"/>
      <c r="V56" s="285"/>
      <c r="W56" s="285"/>
      <c r="X56" s="286"/>
      <c r="Y56" s="385" t="s">
        <v>173</v>
      </c>
      <c r="Z56" s="386"/>
      <c r="AA56" s="386"/>
      <c r="AB56" s="386"/>
      <c r="AC56" s="387"/>
    </row>
    <row r="57" spans="2:29" ht="13.5" thickBot="1" x14ac:dyDescent="0.25">
      <c r="B57" s="284" t="s">
        <v>30</v>
      </c>
      <c r="C57" s="400"/>
      <c r="D57" s="401" t="s">
        <v>164</v>
      </c>
      <c r="E57" s="402"/>
      <c r="F57" s="402"/>
      <c r="G57" s="403"/>
      <c r="H57" s="97" t="s">
        <v>89</v>
      </c>
      <c r="I57" s="49"/>
      <c r="J57" s="407" t="s">
        <v>165</v>
      </c>
      <c r="K57" s="408"/>
      <c r="L57" s="408"/>
      <c r="M57" s="408"/>
      <c r="N57" s="408"/>
      <c r="O57" s="408"/>
      <c r="P57" s="408"/>
      <c r="Q57" s="409"/>
      <c r="R57" s="50"/>
      <c r="S57" s="51"/>
      <c r="T57" s="284" t="s">
        <v>166</v>
      </c>
      <c r="U57" s="285"/>
      <c r="V57" s="285"/>
      <c r="W57" s="285"/>
      <c r="X57" s="286"/>
      <c r="Y57" s="110" t="s">
        <v>167</v>
      </c>
      <c r="Z57" s="111"/>
      <c r="AA57" s="111"/>
      <c r="AB57" s="111"/>
      <c r="AC57" s="112"/>
    </row>
    <row r="58" spans="2:29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110"/>
      <c r="Z58" s="111"/>
      <c r="AA58" s="111"/>
      <c r="AB58" s="111"/>
      <c r="AC58" s="112"/>
    </row>
    <row r="59" spans="2:29" ht="18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8.25" customHeight="1" x14ac:dyDescent="0.2">
      <c r="B60" s="27"/>
      <c r="C60" s="8"/>
      <c r="D60" s="8"/>
      <c r="E60" s="8"/>
      <c r="F60" s="8"/>
      <c r="G60" s="8"/>
      <c r="I60" s="29"/>
      <c r="J60" s="29"/>
      <c r="K60" s="29"/>
      <c r="L60" s="29"/>
      <c r="M60" s="29"/>
      <c r="N60" s="29"/>
      <c r="O60" s="29"/>
      <c r="P60" s="29"/>
      <c r="Q60" s="29"/>
      <c r="R60" s="30"/>
      <c r="S60" s="30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 spans="2:29" ht="9.75" customHeight="1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x14ac:dyDescent="0.2">
      <c r="B62" s="27"/>
      <c r="C62" s="8"/>
      <c r="D62" s="11"/>
      <c r="E62" s="11"/>
      <c r="F62" s="11"/>
      <c r="G62" s="11"/>
      <c r="I62" s="29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8"/>
      <c r="V62" s="8"/>
      <c r="W62" s="8"/>
      <c r="X62" s="8"/>
      <c r="Y62" s="8"/>
      <c r="Z62" s="8"/>
      <c r="AA62" s="8"/>
      <c r="AB62" s="8"/>
      <c r="AC62" s="8"/>
    </row>
    <row r="63" spans="2:29" ht="12.75" customHeight="1" thickBot="1" x14ac:dyDescent="0.25"/>
    <row r="64" spans="2:29" ht="11.25" customHeight="1" thickBot="1" x14ac:dyDescent="0.25">
      <c r="B64" s="31"/>
      <c r="C64" s="12"/>
      <c r="D64" s="32"/>
      <c r="E64" s="12"/>
      <c r="F64" s="12"/>
      <c r="G64" s="12"/>
      <c r="H64" s="13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4"/>
    </row>
    <row r="65" spans="2:29" ht="13.5" thickBot="1" x14ac:dyDescent="0.25">
      <c r="B65" s="121" t="s">
        <v>50</v>
      </c>
      <c r="C65" s="147"/>
      <c r="D65" s="147"/>
      <c r="E65" s="122"/>
      <c r="AC65" s="15"/>
    </row>
    <row r="66" spans="2:29" x14ac:dyDescent="0.2">
      <c r="B66" s="414" t="s">
        <v>0</v>
      </c>
      <c r="C66" s="289"/>
      <c r="D66" s="289" t="s">
        <v>56</v>
      </c>
      <c r="E66" s="290"/>
      <c r="G66" s="8"/>
      <c r="H66" s="3"/>
      <c r="AC66" s="15"/>
    </row>
    <row r="67" spans="2:29" x14ac:dyDescent="0.2">
      <c r="B67" s="149" t="s">
        <v>14</v>
      </c>
      <c r="C67" s="150"/>
      <c r="D67" s="131">
        <v>43</v>
      </c>
      <c r="E67" s="134"/>
      <c r="H67" s="3"/>
      <c r="AC67" s="15"/>
    </row>
    <row r="68" spans="2:29" x14ac:dyDescent="0.2">
      <c r="B68" s="149" t="s">
        <v>15</v>
      </c>
      <c r="C68" s="150"/>
      <c r="D68" s="131">
        <v>40</v>
      </c>
      <c r="E68" s="134"/>
      <c r="H68" s="3"/>
      <c r="AC68" s="15"/>
    </row>
    <row r="69" spans="2:29" x14ac:dyDescent="0.2">
      <c r="B69" s="149" t="s">
        <v>16</v>
      </c>
      <c r="C69" s="150"/>
      <c r="D69" s="131">
        <v>40</v>
      </c>
      <c r="E69" s="134"/>
      <c r="H69" s="3"/>
      <c r="AC69" s="15"/>
    </row>
    <row r="70" spans="2:29" x14ac:dyDescent="0.2">
      <c r="B70" s="149" t="s">
        <v>17</v>
      </c>
      <c r="C70" s="150"/>
      <c r="D70" s="131">
        <v>28</v>
      </c>
      <c r="E70" s="134"/>
      <c r="H70" s="3"/>
      <c r="AC70" s="15"/>
    </row>
    <row r="71" spans="2:29" x14ac:dyDescent="0.2">
      <c r="B71" s="149" t="s">
        <v>18</v>
      </c>
      <c r="C71" s="150"/>
      <c r="D71" s="131">
        <v>29</v>
      </c>
      <c r="E71" s="134"/>
      <c r="H71" s="3"/>
      <c r="AC71" s="15"/>
    </row>
    <row r="72" spans="2:29" x14ac:dyDescent="0.2">
      <c r="B72" s="153" t="s">
        <v>19</v>
      </c>
      <c r="C72" s="154"/>
      <c r="D72" s="131">
        <v>36</v>
      </c>
      <c r="E72" s="134"/>
      <c r="H72" s="3"/>
      <c r="AC72" s="15"/>
    </row>
    <row r="73" spans="2:29" x14ac:dyDescent="0.2">
      <c r="B73" s="153" t="s">
        <v>20</v>
      </c>
      <c r="C73" s="154"/>
      <c r="D73" s="131">
        <v>33</v>
      </c>
      <c r="E73" s="134"/>
      <c r="H73" s="3"/>
      <c r="AC73" s="15"/>
    </row>
    <row r="74" spans="2:29" x14ac:dyDescent="0.2">
      <c r="B74" s="153" t="s">
        <v>21</v>
      </c>
      <c r="C74" s="154"/>
      <c r="D74" s="131">
        <v>36</v>
      </c>
      <c r="E74" s="134"/>
      <c r="H74" s="3"/>
      <c r="AC74" s="15"/>
    </row>
    <row r="75" spans="2:29" x14ac:dyDescent="0.2">
      <c r="B75" s="153" t="s">
        <v>37</v>
      </c>
      <c r="C75" s="154"/>
      <c r="D75" s="131">
        <v>34</v>
      </c>
      <c r="E75" s="134"/>
      <c r="G75" s="8"/>
      <c r="H75" s="3"/>
      <c r="AC75" s="15"/>
    </row>
    <row r="76" spans="2:29" x14ac:dyDescent="0.2">
      <c r="B76" s="149" t="s">
        <v>23</v>
      </c>
      <c r="C76" s="150"/>
      <c r="D76" s="131">
        <v>40</v>
      </c>
      <c r="E76" s="134"/>
      <c r="G76" s="8"/>
      <c r="H76" s="3"/>
      <c r="AC76" s="15"/>
    </row>
    <row r="77" spans="2:29" x14ac:dyDescent="0.2">
      <c r="B77" s="153" t="s">
        <v>38</v>
      </c>
      <c r="C77" s="154"/>
      <c r="D77" s="131"/>
      <c r="E77" s="134"/>
      <c r="G77" s="8"/>
      <c r="H77" s="3"/>
      <c r="AC77" s="15"/>
    </row>
    <row r="78" spans="2:29" ht="13.5" thickBot="1" x14ac:dyDescent="0.25">
      <c r="B78" s="165" t="s">
        <v>39</v>
      </c>
      <c r="C78" s="166"/>
      <c r="D78" s="167"/>
      <c r="E78" s="168"/>
      <c r="G78" s="8"/>
      <c r="H78" s="3"/>
      <c r="AC78" s="15"/>
    </row>
    <row r="79" spans="2:29" x14ac:dyDescent="0.2">
      <c r="B79" s="33"/>
      <c r="C79" s="34"/>
      <c r="D79" s="8"/>
      <c r="E79" s="8"/>
      <c r="G79" s="8"/>
      <c r="H79" s="3"/>
      <c r="AC79" s="15"/>
    </row>
    <row r="80" spans="2:29" ht="13.5" thickBot="1" x14ac:dyDescent="0.25">
      <c r="B80" s="16"/>
      <c r="AC80" s="15"/>
    </row>
    <row r="81" spans="2:33" ht="13.5" thickBot="1" x14ac:dyDescent="0.25">
      <c r="B81" s="121" t="s">
        <v>51</v>
      </c>
      <c r="C81" s="147"/>
      <c r="D81" s="147"/>
      <c r="E81" s="122"/>
      <c r="AC81" s="15"/>
    </row>
    <row r="82" spans="2:33" x14ac:dyDescent="0.2">
      <c r="B82" s="414" t="s">
        <v>0</v>
      </c>
      <c r="C82" s="289"/>
      <c r="D82" s="289" t="s">
        <v>43</v>
      </c>
      <c r="E82" s="290"/>
      <c r="G82" s="8"/>
      <c r="H82" s="3"/>
      <c r="AC82" s="15"/>
    </row>
    <row r="83" spans="2:33" x14ac:dyDescent="0.2">
      <c r="B83" s="149" t="s">
        <v>14</v>
      </c>
      <c r="C83" s="150"/>
      <c r="D83" s="131">
        <v>2193</v>
      </c>
      <c r="E83" s="134"/>
      <c r="G83" s="8"/>
      <c r="H83" s="3"/>
      <c r="AC83" s="15"/>
    </row>
    <row r="84" spans="2:33" x14ac:dyDescent="0.2">
      <c r="B84" s="149" t="s">
        <v>15</v>
      </c>
      <c r="C84" s="150"/>
      <c r="D84" s="131">
        <v>3225</v>
      </c>
      <c r="E84" s="134"/>
      <c r="G84" s="8"/>
      <c r="H84" s="3"/>
      <c r="AC84" s="15"/>
    </row>
    <row r="85" spans="2:33" x14ac:dyDescent="0.2">
      <c r="B85" s="149" t="s">
        <v>16</v>
      </c>
      <c r="C85" s="150"/>
      <c r="D85" s="131">
        <v>3882</v>
      </c>
      <c r="E85" s="134"/>
      <c r="G85" s="8"/>
      <c r="H85" s="3"/>
      <c r="AC85" s="15"/>
    </row>
    <row r="86" spans="2:33" x14ac:dyDescent="0.2">
      <c r="B86" s="149" t="s">
        <v>17</v>
      </c>
      <c r="C86" s="150"/>
      <c r="D86" s="131">
        <v>2970</v>
      </c>
      <c r="E86" s="134"/>
      <c r="G86" s="8"/>
      <c r="H86" s="3"/>
      <c r="AC86" s="15"/>
    </row>
    <row r="87" spans="2:33" x14ac:dyDescent="0.2">
      <c r="B87" s="149" t="s">
        <v>18</v>
      </c>
      <c r="C87" s="150"/>
      <c r="D87" s="131">
        <v>2936</v>
      </c>
      <c r="E87" s="134"/>
      <c r="G87" s="8"/>
      <c r="H87" s="3"/>
      <c r="AC87" s="15"/>
    </row>
    <row r="88" spans="2:33" x14ac:dyDescent="0.2">
      <c r="B88" s="153" t="s">
        <v>19</v>
      </c>
      <c r="C88" s="154"/>
      <c r="D88" s="131">
        <v>3023</v>
      </c>
      <c r="E88" s="134"/>
      <c r="G88" s="8"/>
      <c r="H88" s="3"/>
      <c r="AC88" s="15"/>
    </row>
    <row r="89" spans="2:33" x14ac:dyDescent="0.2">
      <c r="B89" s="153" t="s">
        <v>20</v>
      </c>
      <c r="C89" s="154"/>
      <c r="D89" s="131">
        <v>3021</v>
      </c>
      <c r="E89" s="134"/>
      <c r="G89" s="8"/>
      <c r="H89" s="3"/>
      <c r="AC89" s="15"/>
    </row>
    <row r="90" spans="2:33" x14ac:dyDescent="0.2">
      <c r="B90" s="153" t="s">
        <v>21</v>
      </c>
      <c r="C90" s="154"/>
      <c r="D90" s="131">
        <v>3591</v>
      </c>
      <c r="E90" s="134"/>
      <c r="G90" s="8"/>
      <c r="H90" s="3"/>
      <c r="AC90" s="15"/>
    </row>
    <row r="91" spans="2:33" x14ac:dyDescent="0.2">
      <c r="B91" s="153" t="s">
        <v>37</v>
      </c>
      <c r="C91" s="154"/>
      <c r="D91" s="131">
        <v>3016</v>
      </c>
      <c r="E91" s="134"/>
      <c r="H91" s="3"/>
      <c r="I91" s="8"/>
      <c r="AE91" s="15"/>
    </row>
    <row r="92" spans="2:33" x14ac:dyDescent="0.2">
      <c r="B92" s="149" t="s">
        <v>23</v>
      </c>
      <c r="C92" s="150"/>
      <c r="D92" s="131">
        <v>3139</v>
      </c>
      <c r="E92" s="134"/>
      <c r="G92" s="8"/>
      <c r="H92" s="3"/>
      <c r="AC92" s="15"/>
    </row>
    <row r="93" spans="2:33" x14ac:dyDescent="0.2">
      <c r="B93" s="153" t="s">
        <v>38</v>
      </c>
      <c r="C93" s="154"/>
      <c r="D93" s="131"/>
      <c r="E93" s="134"/>
      <c r="G93" s="8"/>
      <c r="H93" s="3"/>
      <c r="AC93" s="15"/>
    </row>
    <row r="94" spans="2:33" ht="13.5" thickBot="1" x14ac:dyDescent="0.25">
      <c r="B94" s="165" t="s">
        <v>39</v>
      </c>
      <c r="C94" s="166"/>
      <c r="D94" s="167"/>
      <c r="E94" s="168"/>
      <c r="G94" s="8"/>
      <c r="H94" s="3"/>
      <c r="AC94" s="15"/>
    </row>
    <row r="95" spans="2:33" ht="13.5" thickBot="1" x14ac:dyDescent="0.25">
      <c r="B95" s="165" t="s">
        <v>40</v>
      </c>
      <c r="C95" s="166"/>
      <c r="D95" s="291">
        <f>SUM(D83:E94)</f>
        <v>30996</v>
      </c>
      <c r="E95" s="292"/>
      <c r="AC95" s="15"/>
      <c r="AF95" s="114"/>
      <c r="AG95" s="115"/>
    </row>
    <row r="96" spans="2:33" ht="9" customHeight="1" thickBot="1" x14ac:dyDescent="0.25">
      <c r="B96" s="80"/>
      <c r="C96" s="81"/>
      <c r="D96" s="82"/>
      <c r="E96" s="82"/>
      <c r="G96" s="8"/>
      <c r="H96" s="3"/>
      <c r="AC96" s="15"/>
      <c r="AF96" s="114"/>
      <c r="AG96" s="115"/>
    </row>
    <row r="97" spans="2:33" ht="25.5" customHeight="1" thickBot="1" x14ac:dyDescent="0.25">
      <c r="B97" s="427" t="s">
        <v>66</v>
      </c>
      <c r="C97" s="428"/>
      <c r="D97" s="429"/>
      <c r="E97" s="295">
        <f>+D95/10</f>
        <v>3099.6</v>
      </c>
      <c r="F97" s="296"/>
      <c r="G97" s="8"/>
      <c r="H97" s="3"/>
      <c r="AC97" s="15"/>
      <c r="AF97" s="114"/>
      <c r="AG97" s="115"/>
    </row>
    <row r="98" spans="2:33" ht="24.75" customHeight="1" thickBot="1" x14ac:dyDescent="0.25">
      <c r="B98" s="427" t="s">
        <v>65</v>
      </c>
      <c r="C98" s="428"/>
      <c r="D98" s="429"/>
      <c r="E98" s="293">
        <f>E97/22</f>
        <v>140.89090909090908</v>
      </c>
      <c r="F98" s="294"/>
      <c r="G98" s="8"/>
      <c r="H98" s="3"/>
      <c r="AC98" s="15"/>
      <c r="AF98" s="444"/>
      <c r="AG98" s="115"/>
    </row>
    <row r="99" spans="2:33" ht="11.25" customHeight="1" thickBot="1" x14ac:dyDescent="0.25">
      <c r="B99" s="33"/>
      <c r="C99" s="34"/>
      <c r="D99" s="8"/>
      <c r="E99" s="8"/>
      <c r="G99" s="8"/>
      <c r="H99" s="3"/>
      <c r="AC99" s="15"/>
      <c r="AF99" s="114"/>
      <c r="AG99" s="115"/>
    </row>
    <row r="100" spans="2:33" x14ac:dyDescent="0.2">
      <c r="B100" s="138" t="s">
        <v>52</v>
      </c>
      <c r="C100" s="139"/>
      <c r="D100" s="139"/>
      <c r="E100" s="140"/>
      <c r="AC100" s="15"/>
      <c r="AF100" s="444"/>
      <c r="AG100" s="115"/>
    </row>
    <row r="101" spans="2:33" ht="13.5" thickBot="1" x14ac:dyDescent="0.25">
      <c r="B101" s="141"/>
      <c r="C101" s="142"/>
      <c r="D101" s="142"/>
      <c r="E101" s="143"/>
      <c r="AC101" s="15"/>
      <c r="AF101" s="114"/>
      <c r="AG101" s="115"/>
    </row>
    <row r="102" spans="2:33" x14ac:dyDescent="0.2">
      <c r="B102" s="414" t="s">
        <v>0</v>
      </c>
      <c r="C102" s="289"/>
      <c r="D102" s="289" t="s">
        <v>43</v>
      </c>
      <c r="E102" s="290"/>
      <c r="G102" s="8"/>
      <c r="H102" s="3"/>
      <c r="AC102" s="15"/>
      <c r="AF102" s="114"/>
      <c r="AG102" s="115"/>
    </row>
    <row r="103" spans="2:33" x14ac:dyDescent="0.2">
      <c r="B103" s="149" t="s">
        <v>14</v>
      </c>
      <c r="C103" s="150"/>
      <c r="D103" s="130">
        <v>0.90149999999999997</v>
      </c>
      <c r="E103" s="288"/>
      <c r="G103" s="8"/>
      <c r="H103" s="3"/>
      <c r="AC103" s="15"/>
      <c r="AF103" s="115"/>
      <c r="AG103" s="115"/>
    </row>
    <row r="104" spans="2:33" x14ac:dyDescent="0.2">
      <c r="B104" s="149" t="s">
        <v>15</v>
      </c>
      <c r="C104" s="150"/>
      <c r="D104" s="130">
        <v>0.93669999999999998</v>
      </c>
      <c r="E104" s="288"/>
      <c r="G104" s="8"/>
      <c r="H104" s="3"/>
      <c r="AC104" s="15"/>
    </row>
    <row r="105" spans="2:33" x14ac:dyDescent="0.2">
      <c r="B105" s="149" t="s">
        <v>16</v>
      </c>
      <c r="C105" s="150"/>
      <c r="D105" s="130">
        <v>0.96260000000000001</v>
      </c>
      <c r="E105" s="288"/>
      <c r="G105" s="8"/>
      <c r="H105" s="3"/>
      <c r="AC105" s="15"/>
      <c r="AF105" s="73"/>
    </row>
    <row r="106" spans="2:33" x14ac:dyDescent="0.2">
      <c r="B106" s="149" t="s">
        <v>17</v>
      </c>
      <c r="C106" s="150"/>
      <c r="D106" s="265">
        <v>0.95069999999999999</v>
      </c>
      <c r="E106" s="288"/>
      <c r="G106" s="8"/>
      <c r="H106" s="3"/>
      <c r="AC106" s="15"/>
    </row>
    <row r="107" spans="2:33" x14ac:dyDescent="0.2">
      <c r="B107" s="149" t="s">
        <v>18</v>
      </c>
      <c r="C107" s="150"/>
      <c r="D107" s="130">
        <v>0.95469999999999999</v>
      </c>
      <c r="E107" s="288"/>
      <c r="G107" s="8"/>
      <c r="H107" s="3"/>
      <c r="AC107" s="15"/>
    </row>
    <row r="108" spans="2:33" x14ac:dyDescent="0.2">
      <c r="B108" s="153" t="s">
        <v>19</v>
      </c>
      <c r="C108" s="154"/>
      <c r="D108" s="265">
        <v>0.96089999999999998</v>
      </c>
      <c r="E108" s="288"/>
      <c r="G108" s="8"/>
      <c r="H108" s="3"/>
      <c r="AC108" s="15"/>
    </row>
    <row r="109" spans="2:33" x14ac:dyDescent="0.2">
      <c r="B109" s="153" t="s">
        <v>20</v>
      </c>
      <c r="C109" s="154"/>
      <c r="D109" s="130">
        <v>0.97299999999999998</v>
      </c>
      <c r="E109" s="288"/>
      <c r="G109" s="8"/>
      <c r="H109" s="3"/>
      <c r="AC109" s="15"/>
    </row>
    <row r="110" spans="2:33" x14ac:dyDescent="0.2">
      <c r="B110" s="153" t="s">
        <v>21</v>
      </c>
      <c r="C110" s="154"/>
      <c r="D110" s="130">
        <v>0.98299999999999998</v>
      </c>
      <c r="E110" s="288"/>
      <c r="G110" s="8"/>
      <c r="H110" s="3"/>
      <c r="AC110" s="15"/>
    </row>
    <row r="111" spans="2:33" x14ac:dyDescent="0.2">
      <c r="B111" s="153" t="s">
        <v>37</v>
      </c>
      <c r="C111" s="154"/>
      <c r="D111" s="287">
        <v>0.9768</v>
      </c>
      <c r="E111" s="288"/>
      <c r="G111" s="8"/>
      <c r="H111" s="3"/>
      <c r="AC111" s="15"/>
    </row>
    <row r="112" spans="2:33" x14ac:dyDescent="0.2">
      <c r="B112" s="149" t="s">
        <v>23</v>
      </c>
      <c r="C112" s="150"/>
      <c r="D112" s="287">
        <v>0.98340000000000005</v>
      </c>
      <c r="E112" s="288"/>
      <c r="G112" s="8"/>
      <c r="H112" s="3"/>
      <c r="AC112" s="15"/>
    </row>
    <row r="113" spans="2:29" x14ac:dyDescent="0.2">
      <c r="B113" s="153" t="s">
        <v>38</v>
      </c>
      <c r="C113" s="154"/>
      <c r="D113" s="287"/>
      <c r="E113" s="288"/>
      <c r="G113" s="8"/>
      <c r="H113" s="3"/>
      <c r="AC113" s="15"/>
    </row>
    <row r="114" spans="2:29" ht="13.5" thickBot="1" x14ac:dyDescent="0.25">
      <c r="B114" s="165" t="s">
        <v>39</v>
      </c>
      <c r="C114" s="166"/>
      <c r="D114" s="287"/>
      <c r="E114" s="288"/>
      <c r="G114" s="8"/>
      <c r="H114" s="3"/>
      <c r="AC114" s="15"/>
    </row>
    <row r="115" spans="2:29" ht="13.5" thickBot="1" x14ac:dyDescent="0.25">
      <c r="B115" s="35"/>
      <c r="C115" s="18"/>
      <c r="D115" s="18"/>
      <c r="E115" s="18"/>
      <c r="F115" s="18"/>
      <c r="G115" s="18"/>
      <c r="H115" s="17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9"/>
    </row>
    <row r="116" spans="2:29" x14ac:dyDescent="0.2">
      <c r="B116" s="34"/>
      <c r="C116" s="34"/>
      <c r="D116" s="36"/>
      <c r="E116" s="36"/>
      <c r="G116" s="8"/>
      <c r="H116" s="3"/>
    </row>
    <row r="117" spans="2:29" ht="13.5" thickBot="1" x14ac:dyDescent="0.25"/>
    <row r="118" spans="2:29" ht="13.5" thickBot="1" x14ac:dyDescent="0.25">
      <c r="B118" s="31"/>
      <c r="C118" s="12"/>
      <c r="D118" s="12"/>
      <c r="E118" s="12"/>
      <c r="F118" s="12"/>
      <c r="G118" s="12"/>
      <c r="H118" s="13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4"/>
    </row>
    <row r="119" spans="2:29" ht="13.5" thickBot="1" x14ac:dyDescent="0.25">
      <c r="B119" s="121" t="s">
        <v>53</v>
      </c>
      <c r="C119" s="147"/>
      <c r="D119" s="147"/>
      <c r="E119" s="122"/>
      <c r="AC119" s="15"/>
    </row>
    <row r="120" spans="2:29" x14ac:dyDescent="0.2">
      <c r="B120" s="414" t="s">
        <v>0</v>
      </c>
      <c r="C120" s="289"/>
      <c r="D120" s="289" t="s">
        <v>43</v>
      </c>
      <c r="E120" s="290"/>
      <c r="G120" s="8"/>
      <c r="H120" s="3"/>
      <c r="AC120" s="15"/>
    </row>
    <row r="121" spans="2:29" x14ac:dyDescent="0.2">
      <c r="B121" s="149" t="s">
        <v>14</v>
      </c>
      <c r="C121" s="150"/>
      <c r="D121" s="131">
        <v>216</v>
      </c>
      <c r="E121" s="134"/>
      <c r="G121" s="8"/>
      <c r="H121" s="3"/>
      <c r="AC121" s="15"/>
    </row>
    <row r="122" spans="2:29" x14ac:dyDescent="0.2">
      <c r="B122" s="149" t="s">
        <v>15</v>
      </c>
      <c r="C122" s="150"/>
      <c r="D122" s="131">
        <v>204</v>
      </c>
      <c r="E122" s="134"/>
      <c r="G122" s="8"/>
      <c r="H122" s="3"/>
      <c r="AC122" s="15"/>
    </row>
    <row r="123" spans="2:29" x14ac:dyDescent="0.2">
      <c r="B123" s="149" t="s">
        <v>16</v>
      </c>
      <c r="C123" s="150"/>
      <c r="D123" s="131">
        <v>147</v>
      </c>
      <c r="E123" s="134"/>
      <c r="G123" s="8"/>
      <c r="H123" s="3"/>
      <c r="AC123" s="15"/>
    </row>
    <row r="124" spans="2:29" x14ac:dyDescent="0.2">
      <c r="B124" s="149" t="s">
        <v>17</v>
      </c>
      <c r="C124" s="150"/>
      <c r="D124" s="415">
        <v>146</v>
      </c>
      <c r="E124" s="134"/>
      <c r="G124" s="8"/>
      <c r="H124" s="3"/>
      <c r="AC124" s="15"/>
    </row>
    <row r="125" spans="2:29" x14ac:dyDescent="0.2">
      <c r="B125" s="149" t="s">
        <v>18</v>
      </c>
      <c r="C125" s="150"/>
      <c r="D125" s="131">
        <v>134</v>
      </c>
      <c r="E125" s="134"/>
      <c r="G125" s="8"/>
      <c r="H125" s="3"/>
      <c r="AC125" s="15"/>
    </row>
    <row r="126" spans="2:29" x14ac:dyDescent="0.2">
      <c r="B126" s="153" t="s">
        <v>19</v>
      </c>
      <c r="C126" s="154"/>
      <c r="D126" s="131">
        <v>115</v>
      </c>
      <c r="E126" s="134"/>
      <c r="G126" s="8"/>
      <c r="H126" s="3"/>
      <c r="AC126" s="15"/>
    </row>
    <row r="127" spans="2:29" x14ac:dyDescent="0.2">
      <c r="B127" s="153" t="s">
        <v>20</v>
      </c>
      <c r="C127" s="154"/>
      <c r="D127" s="131">
        <v>82</v>
      </c>
      <c r="E127" s="134"/>
      <c r="G127" s="8"/>
      <c r="H127" s="3"/>
      <c r="AC127" s="15"/>
    </row>
    <row r="128" spans="2:29" x14ac:dyDescent="0.2">
      <c r="B128" s="153" t="s">
        <v>21</v>
      </c>
      <c r="C128" s="154"/>
      <c r="D128" s="131">
        <v>61</v>
      </c>
      <c r="E128" s="134"/>
      <c r="G128" s="8"/>
      <c r="H128" s="3"/>
      <c r="AC128" s="15"/>
    </row>
    <row r="129" spans="2:31" x14ac:dyDescent="0.2">
      <c r="B129" s="153" t="s">
        <v>37</v>
      </c>
      <c r="C129" s="154"/>
      <c r="D129" s="131">
        <v>70</v>
      </c>
      <c r="E129" s="134"/>
      <c r="G129" s="8"/>
      <c r="H129" s="3"/>
      <c r="AC129" s="15"/>
    </row>
    <row r="130" spans="2:31" x14ac:dyDescent="0.2">
      <c r="B130" s="149" t="s">
        <v>23</v>
      </c>
      <c r="C130" s="150"/>
      <c r="D130" s="131">
        <v>51</v>
      </c>
      <c r="E130" s="134"/>
      <c r="G130" s="8"/>
      <c r="H130" s="3"/>
      <c r="AC130" s="15"/>
    </row>
    <row r="131" spans="2:31" x14ac:dyDescent="0.2">
      <c r="B131" s="153" t="s">
        <v>38</v>
      </c>
      <c r="C131" s="154"/>
      <c r="D131" s="131"/>
      <c r="E131" s="134"/>
      <c r="G131" s="8"/>
      <c r="H131" s="3"/>
      <c r="AC131" s="15"/>
    </row>
    <row r="132" spans="2:31" ht="13.5" thickBot="1" x14ac:dyDescent="0.25">
      <c r="B132" s="165" t="s">
        <v>39</v>
      </c>
      <c r="C132" s="166"/>
      <c r="D132" s="167"/>
      <c r="E132" s="168"/>
      <c r="G132" s="8"/>
      <c r="H132" s="3"/>
      <c r="AC132" s="15"/>
    </row>
    <row r="133" spans="2:31" ht="13.5" thickBot="1" x14ac:dyDescent="0.25">
      <c r="B133" s="165" t="s">
        <v>40</v>
      </c>
      <c r="C133" s="166"/>
      <c r="D133" s="167">
        <f>SUM(D121:E132)</f>
        <v>1226</v>
      </c>
      <c r="E133" s="168"/>
      <c r="G133" s="8"/>
      <c r="H133" s="3"/>
      <c r="AC133" s="15"/>
    </row>
    <row r="134" spans="2:31" x14ac:dyDescent="0.2">
      <c r="B134" s="33"/>
      <c r="C134" s="34"/>
      <c r="D134" s="8"/>
      <c r="E134" s="8"/>
      <c r="G134" s="8"/>
      <c r="H134" s="3"/>
      <c r="AC134" s="15"/>
    </row>
    <row r="135" spans="2:31" ht="13.5" thickBot="1" x14ac:dyDescent="0.25">
      <c r="B135" s="16"/>
      <c r="AC135" s="15"/>
    </row>
    <row r="136" spans="2:31" ht="13.5" thickBot="1" x14ac:dyDescent="0.25">
      <c r="B136" s="121" t="s">
        <v>67</v>
      </c>
      <c r="C136" s="147"/>
      <c r="D136" s="147"/>
      <c r="E136" s="147"/>
      <c r="F136" s="147"/>
      <c r="G136" s="122"/>
      <c r="AC136" s="15"/>
    </row>
    <row r="137" spans="2:31" x14ac:dyDescent="0.2">
      <c r="B137" s="416" t="s">
        <v>0</v>
      </c>
      <c r="C137" s="417"/>
      <c r="D137" s="412" t="s">
        <v>43</v>
      </c>
      <c r="E137" s="417"/>
      <c r="F137" s="412" t="s">
        <v>57</v>
      </c>
      <c r="G137" s="413"/>
      <c r="H137" s="3"/>
      <c r="AC137" s="15"/>
    </row>
    <row r="138" spans="2:31" x14ac:dyDescent="0.2">
      <c r="B138" s="183" t="s">
        <v>14</v>
      </c>
      <c r="C138" s="184"/>
      <c r="D138" s="169">
        <v>1870</v>
      </c>
      <c r="E138" s="170"/>
      <c r="F138" s="410">
        <f t="shared" ref="F138" si="0">(D138*100%)/D83</f>
        <v>0.8527131782945736</v>
      </c>
      <c r="G138" s="411"/>
      <c r="H138" s="3"/>
      <c r="AC138" s="15"/>
    </row>
    <row r="139" spans="2:31" x14ac:dyDescent="0.2">
      <c r="B139" s="183" t="s">
        <v>15</v>
      </c>
      <c r="C139" s="184"/>
      <c r="D139" s="169">
        <v>2747</v>
      </c>
      <c r="E139" s="170"/>
      <c r="F139" s="410">
        <f t="shared" ref="F139" si="1">(D139*100%)/D84</f>
        <v>0.85178294573643409</v>
      </c>
      <c r="G139" s="411"/>
      <c r="H139" s="3"/>
      <c r="AC139" s="15"/>
      <c r="AE139" s="73"/>
    </row>
    <row r="140" spans="2:31" x14ac:dyDescent="0.2">
      <c r="B140" s="183" t="s">
        <v>16</v>
      </c>
      <c r="C140" s="184"/>
      <c r="D140" s="169">
        <v>3336</v>
      </c>
      <c r="E140" s="170"/>
      <c r="F140" s="410">
        <f t="shared" ref="F140" si="2">(D140*100%)/D85</f>
        <v>0.85935085007727974</v>
      </c>
      <c r="G140" s="411"/>
      <c r="H140" s="3"/>
      <c r="AC140" s="15"/>
    </row>
    <row r="141" spans="2:31" x14ac:dyDescent="0.2">
      <c r="B141" s="183" t="s">
        <v>17</v>
      </c>
      <c r="C141" s="184"/>
      <c r="D141" s="169">
        <v>2607</v>
      </c>
      <c r="E141" s="170"/>
      <c r="F141" s="410">
        <f t="shared" ref="F141" si="3">(D141*100%)/D86</f>
        <v>0.87777777777777777</v>
      </c>
      <c r="G141" s="411"/>
      <c r="H141" s="3"/>
      <c r="AC141" s="15"/>
    </row>
    <row r="142" spans="2:31" x14ac:dyDescent="0.2">
      <c r="B142" s="183" t="s">
        <v>18</v>
      </c>
      <c r="C142" s="184"/>
      <c r="D142" s="169">
        <v>2545</v>
      </c>
      <c r="E142" s="170"/>
      <c r="F142" s="410">
        <f t="shared" ref="F142" si="4">(D142*100%)/D87</f>
        <v>0.86682561307901906</v>
      </c>
      <c r="G142" s="411"/>
      <c r="H142" s="3"/>
      <c r="AC142" s="15"/>
    </row>
    <row r="143" spans="2:31" ht="12.75" customHeight="1" x14ac:dyDescent="0.2">
      <c r="B143" s="171" t="s">
        <v>19</v>
      </c>
      <c r="C143" s="172"/>
      <c r="D143" s="169">
        <v>2688</v>
      </c>
      <c r="E143" s="170"/>
      <c r="F143" s="410">
        <f t="shared" ref="F143" si="5">(D143*100%)/D88</f>
        <v>0.88918293086338074</v>
      </c>
      <c r="G143" s="411"/>
      <c r="H143" s="3"/>
      <c r="AC143" s="15"/>
    </row>
    <row r="144" spans="2:31" ht="12.75" customHeight="1" x14ac:dyDescent="0.2">
      <c r="B144" s="171" t="s">
        <v>20</v>
      </c>
      <c r="C144" s="172"/>
      <c r="D144" s="169">
        <v>2648</v>
      </c>
      <c r="E144" s="170"/>
      <c r="F144" s="410">
        <f t="shared" ref="F144" si="6">(D144*100%)/D89</f>
        <v>0.87653095001655079</v>
      </c>
      <c r="G144" s="411"/>
      <c r="H144" s="3"/>
      <c r="AC144" s="15"/>
    </row>
    <row r="145" spans="2:34" ht="12.75" customHeight="1" x14ac:dyDescent="0.2">
      <c r="B145" s="171" t="s">
        <v>21</v>
      </c>
      <c r="C145" s="172"/>
      <c r="D145" s="169">
        <v>3112</v>
      </c>
      <c r="E145" s="170"/>
      <c r="F145" s="410">
        <f t="shared" ref="F145" si="7">(D145*100%)/D90</f>
        <v>0.86661097187412972</v>
      </c>
      <c r="G145" s="411"/>
      <c r="H145" s="3"/>
      <c r="AC145" s="15"/>
    </row>
    <row r="146" spans="2:34" ht="12.75" customHeight="1" x14ac:dyDescent="0.2">
      <c r="B146" s="171" t="s">
        <v>37</v>
      </c>
      <c r="C146" s="172"/>
      <c r="D146" s="169">
        <f>1756+900</f>
        <v>2656</v>
      </c>
      <c r="E146" s="170"/>
      <c r="F146" s="410">
        <f>(D146*100%)/D91</f>
        <v>0.88063660477453576</v>
      </c>
      <c r="G146" s="411"/>
      <c r="H146" s="3"/>
      <c r="AC146" s="15"/>
    </row>
    <row r="147" spans="2:34" x14ac:dyDescent="0.2">
      <c r="B147" s="183" t="s">
        <v>23</v>
      </c>
      <c r="C147" s="184"/>
      <c r="D147" s="169">
        <v>1689</v>
      </c>
      <c r="E147" s="170"/>
      <c r="F147" s="410">
        <f>(D147*100%)/D92</f>
        <v>0.5380694488690666</v>
      </c>
      <c r="G147" s="411"/>
      <c r="H147" s="3"/>
      <c r="AC147" s="15"/>
    </row>
    <row r="148" spans="2:34" ht="12.75" customHeight="1" x14ac:dyDescent="0.2">
      <c r="B148" s="171" t="s">
        <v>38</v>
      </c>
      <c r="C148" s="172"/>
      <c r="D148" s="169"/>
      <c r="E148" s="170"/>
      <c r="F148" s="410"/>
      <c r="G148" s="411"/>
      <c r="H148" s="3"/>
      <c r="AC148" s="15"/>
    </row>
    <row r="149" spans="2:34" ht="13.5" customHeight="1" thickBot="1" x14ac:dyDescent="0.25">
      <c r="B149" s="423" t="s">
        <v>39</v>
      </c>
      <c r="C149" s="424"/>
      <c r="D149" s="425"/>
      <c r="E149" s="426"/>
      <c r="F149" s="421"/>
      <c r="G149" s="422"/>
      <c r="H149" s="3"/>
      <c r="AC149" s="15"/>
    </row>
    <row r="150" spans="2:34" ht="13.5" customHeight="1" thickBot="1" x14ac:dyDescent="0.25">
      <c r="B150" s="185" t="s">
        <v>40</v>
      </c>
      <c r="C150" s="186"/>
      <c r="D150" s="187">
        <f>SUM(D138:E149)</f>
        <v>25898</v>
      </c>
      <c r="E150" s="188"/>
      <c r="F150" s="173">
        <f>(D150*100%)/D95</f>
        <v>0.83552716479545752</v>
      </c>
      <c r="G150" s="174"/>
      <c r="H150" s="3"/>
      <c r="AC150" s="15"/>
      <c r="AF150" s="8"/>
      <c r="AG150" s="8"/>
      <c r="AH150" s="8"/>
    </row>
    <row r="151" spans="2:34" x14ac:dyDescent="0.2">
      <c r="B151" s="16"/>
      <c r="AC151" s="15"/>
      <c r="AE151" s="5"/>
      <c r="AF151" s="5"/>
      <c r="AG151" s="5"/>
      <c r="AH151" s="5"/>
    </row>
    <row r="152" spans="2:34" ht="13.5" thickBot="1" x14ac:dyDescent="0.25">
      <c r="B152" s="16"/>
      <c r="AC152" s="15"/>
      <c r="AF152" s="8"/>
      <c r="AG152" s="8"/>
      <c r="AH152" s="8"/>
    </row>
    <row r="153" spans="2:34" x14ac:dyDescent="0.2">
      <c r="B153" s="138" t="s">
        <v>58</v>
      </c>
      <c r="C153" s="139"/>
      <c r="D153" s="139"/>
      <c r="E153" s="139"/>
      <c r="F153" s="139"/>
      <c r="G153" s="140"/>
      <c r="AC153" s="15"/>
      <c r="AF153" s="8"/>
      <c r="AG153" s="8"/>
      <c r="AH153" s="8"/>
    </row>
    <row r="154" spans="2:34" ht="13.5" thickBot="1" x14ac:dyDescent="0.25">
      <c r="B154" s="141"/>
      <c r="C154" s="142"/>
      <c r="D154" s="142"/>
      <c r="E154" s="142"/>
      <c r="F154" s="142"/>
      <c r="G154" s="143"/>
      <c r="AC154" s="15"/>
      <c r="AF154" s="8"/>
      <c r="AG154" s="8"/>
      <c r="AH154" s="8"/>
    </row>
    <row r="155" spans="2:34" x14ac:dyDescent="0.2">
      <c r="B155" s="414" t="s">
        <v>0</v>
      </c>
      <c r="C155" s="289"/>
      <c r="D155" s="289" t="s">
        <v>43</v>
      </c>
      <c r="E155" s="289"/>
      <c r="F155" s="289" t="s">
        <v>57</v>
      </c>
      <c r="G155" s="290"/>
      <c r="AC155" s="15"/>
      <c r="AF155" s="8"/>
      <c r="AG155" s="8"/>
      <c r="AH155" s="8"/>
    </row>
    <row r="156" spans="2:34" x14ac:dyDescent="0.2">
      <c r="B156" s="149" t="s">
        <v>14</v>
      </c>
      <c r="C156" s="150"/>
      <c r="D156" s="131">
        <v>1889</v>
      </c>
      <c r="E156" s="131"/>
      <c r="F156" s="151">
        <f t="shared" ref="F156" si="8">(D156*100%)/D83</f>
        <v>0.86137710898312814</v>
      </c>
      <c r="G156" s="152"/>
      <c r="AC156" s="15"/>
      <c r="AF156" s="8"/>
      <c r="AG156" s="8"/>
      <c r="AH156" s="8"/>
    </row>
    <row r="157" spans="2:34" x14ac:dyDescent="0.2">
      <c r="B157" s="149" t="s">
        <v>15</v>
      </c>
      <c r="C157" s="150"/>
      <c r="D157" s="131">
        <v>2788</v>
      </c>
      <c r="E157" s="131"/>
      <c r="F157" s="151">
        <f t="shared" ref="F157" si="9">(D157*100%)/D84</f>
        <v>0.86449612403100773</v>
      </c>
      <c r="G157" s="152"/>
      <c r="AC157" s="15"/>
      <c r="AE157" s="5"/>
      <c r="AF157" s="5"/>
      <c r="AG157" s="5"/>
      <c r="AH157" s="5"/>
    </row>
    <row r="158" spans="2:34" x14ac:dyDescent="0.2">
      <c r="B158" s="149" t="s">
        <v>16</v>
      </c>
      <c r="C158" s="150"/>
      <c r="D158" s="131">
        <v>3332</v>
      </c>
      <c r="E158" s="131"/>
      <c r="F158" s="151">
        <f t="shared" ref="F158:F163" si="10">(D158*100%)/D85</f>
        <v>0.85832045337454921</v>
      </c>
      <c r="G158" s="152"/>
      <c r="AC158" s="15"/>
    </row>
    <row r="159" spans="2:34" x14ac:dyDescent="0.2">
      <c r="B159" s="149" t="s">
        <v>17</v>
      </c>
      <c r="C159" s="150"/>
      <c r="D159" s="131">
        <v>2534</v>
      </c>
      <c r="E159" s="131"/>
      <c r="F159" s="151">
        <f t="shared" si="10"/>
        <v>0.85319865319865318</v>
      </c>
      <c r="G159" s="152"/>
      <c r="AC159" s="15"/>
    </row>
    <row r="160" spans="2:34" x14ac:dyDescent="0.2">
      <c r="B160" s="149" t="s">
        <v>18</v>
      </c>
      <c r="C160" s="150"/>
      <c r="D160" s="131">
        <v>2366</v>
      </c>
      <c r="E160" s="131"/>
      <c r="F160" s="151">
        <f t="shared" si="10"/>
        <v>0.80585831062670299</v>
      </c>
      <c r="G160" s="152"/>
      <c r="AC160" s="15"/>
    </row>
    <row r="161" spans="2:35" x14ac:dyDescent="0.2">
      <c r="B161" s="153" t="s">
        <v>19</v>
      </c>
      <c r="C161" s="154"/>
      <c r="D161" s="131">
        <v>2349</v>
      </c>
      <c r="E161" s="131"/>
      <c r="F161" s="151">
        <f t="shared" si="10"/>
        <v>0.77704267284154815</v>
      </c>
      <c r="G161" s="152"/>
      <c r="AC161" s="15"/>
    </row>
    <row r="162" spans="2:35" x14ac:dyDescent="0.2">
      <c r="B162" s="153" t="s">
        <v>20</v>
      </c>
      <c r="C162" s="154"/>
      <c r="D162" s="131">
        <v>2394</v>
      </c>
      <c r="E162" s="131"/>
      <c r="F162" s="151">
        <f t="shared" si="10"/>
        <v>0.79245283018867929</v>
      </c>
      <c r="G162" s="152"/>
      <c r="AC162" s="15"/>
    </row>
    <row r="163" spans="2:35" x14ac:dyDescent="0.2">
      <c r="B163" s="153" t="s">
        <v>21</v>
      </c>
      <c r="C163" s="154"/>
      <c r="D163" s="131">
        <v>2905</v>
      </c>
      <c r="E163" s="131"/>
      <c r="F163" s="151">
        <f t="shared" si="10"/>
        <v>0.80896686159844056</v>
      </c>
      <c r="G163" s="152"/>
      <c r="AC163" s="15"/>
    </row>
    <row r="164" spans="2:35" x14ac:dyDescent="0.2">
      <c r="B164" s="153" t="s">
        <v>37</v>
      </c>
      <c r="C164" s="154"/>
      <c r="D164" s="131">
        <v>2474</v>
      </c>
      <c r="E164" s="131"/>
      <c r="F164" s="151">
        <f>(D164*100%)/D91</f>
        <v>0.82029177718832891</v>
      </c>
      <c r="G164" s="152"/>
      <c r="AC164" s="15"/>
    </row>
    <row r="165" spans="2:35" x14ac:dyDescent="0.2">
      <c r="B165" s="149" t="s">
        <v>23</v>
      </c>
      <c r="C165" s="150"/>
      <c r="D165" s="131">
        <v>2407</v>
      </c>
      <c r="E165" s="131"/>
      <c r="F165" s="151">
        <f>(D165*100%)/D92</f>
        <v>0.76680471487734947</v>
      </c>
      <c r="G165" s="152"/>
      <c r="AC165" s="15"/>
    </row>
    <row r="166" spans="2:35" x14ac:dyDescent="0.2">
      <c r="B166" s="153" t="s">
        <v>38</v>
      </c>
      <c r="C166" s="154"/>
      <c r="D166" s="131"/>
      <c r="E166" s="131"/>
      <c r="F166" s="151"/>
      <c r="G166" s="152"/>
      <c r="AC166" s="15"/>
    </row>
    <row r="167" spans="2:35" ht="13.5" thickBot="1" x14ac:dyDescent="0.25">
      <c r="B167" s="160" t="s">
        <v>39</v>
      </c>
      <c r="C167" s="161"/>
      <c r="D167" s="162"/>
      <c r="E167" s="162"/>
      <c r="F167" s="163"/>
      <c r="G167" s="164"/>
      <c r="AC167" s="15"/>
    </row>
    <row r="168" spans="2:35" ht="13.5" thickBot="1" x14ac:dyDescent="0.25">
      <c r="B168" s="175" t="s">
        <v>40</v>
      </c>
      <c r="C168" s="176"/>
      <c r="D168" s="177">
        <f>SUM(D156:E167)</f>
        <v>25438</v>
      </c>
      <c r="E168" s="177"/>
      <c r="F168" s="178">
        <f>(D168*100%)/D95</f>
        <v>0.82068654019873533</v>
      </c>
      <c r="G168" s="179"/>
      <c r="H168" s="17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9"/>
    </row>
    <row r="170" spans="2:35" ht="15.75" customHeight="1" thickBot="1" x14ac:dyDescent="0.25"/>
    <row r="171" spans="2:35" x14ac:dyDescent="0.2">
      <c r="B171" s="138" t="s">
        <v>68</v>
      </c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E171"/>
    </row>
    <row r="172" spans="2:35" ht="15" x14ac:dyDescent="0.25">
      <c r="B172" s="158"/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  <c r="Y172" s="159"/>
      <c r="Z172" s="159"/>
      <c r="AA172" s="159"/>
      <c r="AB172" s="159"/>
      <c r="AC172" s="159"/>
      <c r="AE172" s="93"/>
    </row>
    <row r="173" spans="2:35" ht="14.25" x14ac:dyDescent="0.2">
      <c r="B173" s="180" t="s">
        <v>69</v>
      </c>
      <c r="C173" s="180"/>
      <c r="D173" s="180"/>
      <c r="E173" s="180"/>
      <c r="F173" s="155" t="s">
        <v>14</v>
      </c>
      <c r="G173" s="155"/>
      <c r="H173" s="155" t="s">
        <v>15</v>
      </c>
      <c r="I173" s="155"/>
      <c r="J173" s="155" t="s">
        <v>16</v>
      </c>
      <c r="K173" s="155"/>
      <c r="L173" s="155" t="s">
        <v>17</v>
      </c>
      <c r="M173" s="155"/>
      <c r="N173" s="155" t="s">
        <v>18</v>
      </c>
      <c r="O173" s="155"/>
      <c r="P173" s="155" t="s">
        <v>19</v>
      </c>
      <c r="Q173" s="155"/>
      <c r="R173" s="155" t="s">
        <v>20</v>
      </c>
      <c r="S173" s="155"/>
      <c r="T173" s="155" t="s">
        <v>21</v>
      </c>
      <c r="U173" s="155"/>
      <c r="V173" s="155" t="s">
        <v>22</v>
      </c>
      <c r="W173" s="155"/>
      <c r="X173" s="155" t="s">
        <v>23</v>
      </c>
      <c r="Y173" s="155"/>
      <c r="Z173" s="155" t="s">
        <v>24</v>
      </c>
      <c r="AA173" s="155"/>
      <c r="AB173" s="155" t="s">
        <v>25</v>
      </c>
      <c r="AC173" s="156"/>
      <c r="AE173" s="458"/>
      <c r="AF173" s="459"/>
      <c r="AG173" s="459"/>
      <c r="AH173" s="459"/>
      <c r="AI173" s="459"/>
    </row>
    <row r="174" spans="2:35" x14ac:dyDescent="0.2">
      <c r="B174" s="203" t="s">
        <v>140</v>
      </c>
      <c r="C174" s="204"/>
      <c r="D174" s="204"/>
      <c r="E174" s="204"/>
      <c r="F174" s="157">
        <v>1</v>
      </c>
      <c r="G174" s="157"/>
      <c r="H174" s="157">
        <v>3</v>
      </c>
      <c r="I174" s="157"/>
      <c r="J174" s="157">
        <v>3</v>
      </c>
      <c r="K174" s="157"/>
      <c r="L174" s="157">
        <v>13</v>
      </c>
      <c r="M174" s="157"/>
      <c r="N174" s="157">
        <v>3</v>
      </c>
      <c r="O174" s="157"/>
      <c r="P174" s="157">
        <v>7</v>
      </c>
      <c r="Q174" s="157"/>
      <c r="R174" s="157">
        <v>3</v>
      </c>
      <c r="S174" s="157"/>
      <c r="T174" s="157">
        <v>4</v>
      </c>
      <c r="U174" s="157"/>
      <c r="V174" s="157">
        <v>9</v>
      </c>
      <c r="W174" s="157"/>
      <c r="X174" s="128">
        <v>5</v>
      </c>
      <c r="Y174" s="128"/>
      <c r="Z174" s="128"/>
      <c r="AA174" s="128"/>
      <c r="AB174" s="128"/>
      <c r="AC174" s="129"/>
      <c r="AE174" s="460"/>
      <c r="AF174" s="460"/>
      <c r="AG174" s="461"/>
      <c r="AH174" s="461"/>
      <c r="AI174" s="459"/>
    </row>
    <row r="175" spans="2:35" x14ac:dyDescent="0.2">
      <c r="B175" s="181" t="s">
        <v>70</v>
      </c>
      <c r="C175" s="182"/>
      <c r="D175" s="182"/>
      <c r="E175" s="182"/>
      <c r="F175" s="120">
        <v>0</v>
      </c>
      <c r="G175" s="120"/>
      <c r="H175" s="120">
        <v>0</v>
      </c>
      <c r="I175" s="120"/>
      <c r="J175" s="120">
        <v>2</v>
      </c>
      <c r="K175" s="120"/>
      <c r="L175" s="120">
        <v>0</v>
      </c>
      <c r="M175" s="120"/>
      <c r="N175" s="120">
        <v>0</v>
      </c>
      <c r="O175" s="120"/>
      <c r="P175" s="120">
        <v>0</v>
      </c>
      <c r="Q175" s="120"/>
      <c r="R175" s="120">
        <v>0</v>
      </c>
      <c r="S175" s="120"/>
      <c r="T175" s="120">
        <v>0</v>
      </c>
      <c r="U175" s="120"/>
      <c r="V175" s="120">
        <v>0</v>
      </c>
      <c r="W175" s="120"/>
      <c r="X175" s="131">
        <v>0</v>
      </c>
      <c r="Y175" s="131"/>
      <c r="Z175" s="131"/>
      <c r="AA175" s="131"/>
      <c r="AB175" s="128"/>
      <c r="AC175" s="129"/>
      <c r="AE175" s="460"/>
      <c r="AF175" s="460"/>
      <c r="AG175" s="461"/>
      <c r="AH175" s="461"/>
      <c r="AI175" s="459"/>
    </row>
    <row r="176" spans="2:35" x14ac:dyDescent="0.2">
      <c r="B176" s="181" t="s">
        <v>71</v>
      </c>
      <c r="C176" s="182"/>
      <c r="D176" s="182"/>
      <c r="E176" s="182"/>
      <c r="F176" s="120">
        <v>0</v>
      </c>
      <c r="G176" s="120"/>
      <c r="H176" s="120">
        <v>0</v>
      </c>
      <c r="I176" s="120"/>
      <c r="J176" s="120">
        <v>0</v>
      </c>
      <c r="K176" s="120"/>
      <c r="L176" s="120">
        <v>0</v>
      </c>
      <c r="M176" s="120"/>
      <c r="N176" s="120">
        <v>0</v>
      </c>
      <c r="O176" s="120"/>
      <c r="P176" s="120">
        <v>0</v>
      </c>
      <c r="Q176" s="120"/>
      <c r="R176" s="120">
        <v>0</v>
      </c>
      <c r="S176" s="120"/>
      <c r="T176" s="120">
        <v>0</v>
      </c>
      <c r="U176" s="120"/>
      <c r="V176" s="120">
        <v>0</v>
      </c>
      <c r="W176" s="120"/>
      <c r="X176" s="131">
        <v>0</v>
      </c>
      <c r="Y176" s="131"/>
      <c r="Z176" s="131"/>
      <c r="AA176" s="131"/>
      <c r="AB176" s="128"/>
      <c r="AC176" s="129"/>
      <c r="AE176" s="460"/>
      <c r="AF176" s="460"/>
      <c r="AG176" s="461"/>
      <c r="AH176" s="461"/>
      <c r="AI176" s="459"/>
    </row>
    <row r="177" spans="2:35" x14ac:dyDescent="0.2">
      <c r="B177" s="189" t="s">
        <v>136</v>
      </c>
      <c r="C177" s="182"/>
      <c r="D177" s="182"/>
      <c r="E177" s="182"/>
      <c r="F177" s="120">
        <v>523</v>
      </c>
      <c r="G177" s="120"/>
      <c r="H177" s="120">
        <v>579</v>
      </c>
      <c r="I177" s="120"/>
      <c r="J177" s="120">
        <v>805</v>
      </c>
      <c r="K177" s="120"/>
      <c r="L177" s="120">
        <v>559</v>
      </c>
      <c r="M177" s="120"/>
      <c r="N177" s="120">
        <v>647</v>
      </c>
      <c r="O177" s="120"/>
      <c r="P177" s="120">
        <v>643</v>
      </c>
      <c r="Q177" s="120"/>
      <c r="R177" s="120">
        <v>638</v>
      </c>
      <c r="S177" s="120"/>
      <c r="T177" s="120">
        <v>690</v>
      </c>
      <c r="U177" s="120"/>
      <c r="V177" s="120">
        <v>715</v>
      </c>
      <c r="W177" s="120"/>
      <c r="X177" s="131">
        <v>696</v>
      </c>
      <c r="Y177" s="131"/>
      <c r="Z177" s="131"/>
      <c r="AA177" s="131"/>
      <c r="AB177" s="128"/>
      <c r="AC177" s="129"/>
      <c r="AE177" s="460"/>
      <c r="AF177" s="460"/>
      <c r="AG177" s="461"/>
      <c r="AH177" s="461"/>
      <c r="AI177" s="459"/>
    </row>
    <row r="178" spans="2:35" x14ac:dyDescent="0.2">
      <c r="B178" s="189" t="s">
        <v>137</v>
      </c>
      <c r="C178" s="182"/>
      <c r="D178" s="182"/>
      <c r="E178" s="182"/>
      <c r="F178" s="120">
        <v>6</v>
      </c>
      <c r="G178" s="120"/>
      <c r="H178" s="120">
        <v>5</v>
      </c>
      <c r="I178" s="120"/>
      <c r="J178" s="120">
        <v>9</v>
      </c>
      <c r="K178" s="120"/>
      <c r="L178" s="120">
        <v>13</v>
      </c>
      <c r="M178" s="120"/>
      <c r="N178" s="120">
        <v>7</v>
      </c>
      <c r="O178" s="120"/>
      <c r="P178" s="120">
        <v>8</v>
      </c>
      <c r="Q178" s="120"/>
      <c r="R178" s="120">
        <v>4</v>
      </c>
      <c r="S178" s="120"/>
      <c r="T178" s="120">
        <v>8</v>
      </c>
      <c r="U178" s="120"/>
      <c r="V178" s="120">
        <v>6</v>
      </c>
      <c r="W178" s="120"/>
      <c r="X178" s="120">
        <v>5</v>
      </c>
      <c r="Y178" s="120"/>
      <c r="Z178" s="120"/>
      <c r="AA178" s="120"/>
      <c r="AB178" s="128"/>
      <c r="AC178" s="129"/>
      <c r="AE178" s="460"/>
      <c r="AF178" s="460"/>
      <c r="AG178" s="461"/>
      <c r="AH178" s="461"/>
      <c r="AI178" s="459"/>
    </row>
    <row r="179" spans="2:35" x14ac:dyDescent="0.2">
      <c r="B179" s="189" t="s">
        <v>138</v>
      </c>
      <c r="C179" s="182"/>
      <c r="D179" s="182"/>
      <c r="E179" s="182"/>
      <c r="F179" s="120">
        <v>13</v>
      </c>
      <c r="G179" s="120"/>
      <c r="H179" s="120">
        <v>11</v>
      </c>
      <c r="I179" s="120"/>
      <c r="J179" s="120">
        <v>24</v>
      </c>
      <c r="K179" s="120"/>
      <c r="L179" s="120">
        <v>34</v>
      </c>
      <c r="M179" s="120"/>
      <c r="N179" s="120">
        <v>30</v>
      </c>
      <c r="O179" s="120"/>
      <c r="P179" s="120">
        <v>35</v>
      </c>
      <c r="Q179" s="120"/>
      <c r="R179" s="120">
        <v>14</v>
      </c>
      <c r="S179" s="120"/>
      <c r="T179" s="120">
        <v>14</v>
      </c>
      <c r="U179" s="120"/>
      <c r="V179" s="120">
        <v>6</v>
      </c>
      <c r="W179" s="120"/>
      <c r="X179" s="120">
        <v>2</v>
      </c>
      <c r="Y179" s="120"/>
      <c r="Z179" s="120"/>
      <c r="AA179" s="120"/>
      <c r="AB179" s="148"/>
      <c r="AC179" s="129"/>
      <c r="AE179" s="462"/>
      <c r="AF179" s="462"/>
      <c r="AG179" s="461"/>
      <c r="AH179" s="461"/>
      <c r="AI179" s="459"/>
    </row>
    <row r="180" spans="2:35" x14ac:dyDescent="0.2">
      <c r="B180" s="181" t="s">
        <v>72</v>
      </c>
      <c r="C180" s="433"/>
      <c r="D180" s="433"/>
      <c r="E180" s="433"/>
      <c r="F180" s="120">
        <v>0</v>
      </c>
      <c r="G180" s="120"/>
      <c r="H180" s="120">
        <v>0</v>
      </c>
      <c r="I180" s="120"/>
      <c r="J180" s="120">
        <v>0</v>
      </c>
      <c r="K180" s="120"/>
      <c r="L180" s="120">
        <v>0</v>
      </c>
      <c r="M180" s="120"/>
      <c r="N180" s="120">
        <v>0</v>
      </c>
      <c r="O180" s="120"/>
      <c r="P180" s="120">
        <v>0</v>
      </c>
      <c r="Q180" s="120"/>
      <c r="R180" s="120">
        <v>0</v>
      </c>
      <c r="S180" s="120"/>
      <c r="T180" s="120">
        <v>0</v>
      </c>
      <c r="U180" s="120"/>
      <c r="V180" s="120">
        <v>0</v>
      </c>
      <c r="W180" s="120"/>
      <c r="X180" s="131">
        <v>0</v>
      </c>
      <c r="Y180" s="131"/>
      <c r="Z180" s="131"/>
      <c r="AA180" s="131"/>
      <c r="AB180" s="128"/>
      <c r="AC180" s="129"/>
      <c r="AE180" s="462"/>
      <c r="AF180" s="462"/>
      <c r="AG180" s="461"/>
      <c r="AH180" s="461"/>
      <c r="AI180" s="459"/>
    </row>
    <row r="181" spans="2:35" ht="13.5" thickBot="1" x14ac:dyDescent="0.25">
      <c r="B181" s="123" t="s">
        <v>73</v>
      </c>
      <c r="C181" s="124"/>
      <c r="D181" s="124"/>
      <c r="E181" s="124"/>
      <c r="F181" s="137">
        <v>1650</v>
      </c>
      <c r="G181" s="137"/>
      <c r="H181" s="137">
        <v>2627</v>
      </c>
      <c r="I181" s="137"/>
      <c r="J181" s="137">
        <v>3039</v>
      </c>
      <c r="K181" s="137"/>
      <c r="L181" s="137">
        <v>2351</v>
      </c>
      <c r="M181" s="137"/>
      <c r="N181" s="137">
        <v>2249</v>
      </c>
      <c r="O181" s="137"/>
      <c r="P181" s="137">
        <v>2330</v>
      </c>
      <c r="Q181" s="137"/>
      <c r="R181" s="137">
        <v>2362</v>
      </c>
      <c r="S181" s="137"/>
      <c r="T181" s="137">
        <v>2875</v>
      </c>
      <c r="U181" s="137"/>
      <c r="V181" s="137">
        <v>2280</v>
      </c>
      <c r="W181" s="137"/>
      <c r="X181" s="162">
        <v>2431</v>
      </c>
      <c r="Y181" s="162"/>
      <c r="Z181" s="162"/>
      <c r="AA181" s="162"/>
      <c r="AB181" s="128"/>
      <c r="AC181" s="129"/>
      <c r="AE181" s="462"/>
      <c r="AF181" s="462"/>
      <c r="AG181" s="461"/>
      <c r="AH181" s="461"/>
      <c r="AI181" s="459"/>
    </row>
    <row r="182" spans="2:35" ht="13.5" thickBot="1" x14ac:dyDescent="0.25">
      <c r="B182" s="121" t="s">
        <v>40</v>
      </c>
      <c r="C182" s="147"/>
      <c r="D182" s="147"/>
      <c r="E182" s="147"/>
      <c r="F182" s="214">
        <f>SUM(F174:G181)</f>
        <v>2193</v>
      </c>
      <c r="G182" s="215"/>
      <c r="H182" s="214">
        <f>SUM(H174:I181)</f>
        <v>3225</v>
      </c>
      <c r="I182" s="215"/>
      <c r="J182" s="214">
        <f>SUM(J174:K181)</f>
        <v>3882</v>
      </c>
      <c r="K182" s="215"/>
      <c r="L182" s="214">
        <f>SUM(L174:M181)</f>
        <v>2970</v>
      </c>
      <c r="M182" s="215"/>
      <c r="N182" s="214">
        <f>SUM(N174:O181)</f>
        <v>2936</v>
      </c>
      <c r="O182" s="215"/>
      <c r="P182" s="214">
        <f>SUM(P174:Q181)</f>
        <v>3023</v>
      </c>
      <c r="Q182" s="215"/>
      <c r="R182" s="214">
        <f>SUM(R174:S181)</f>
        <v>3021</v>
      </c>
      <c r="S182" s="215"/>
      <c r="T182" s="214">
        <f>SUM(T174:U181)</f>
        <v>3591</v>
      </c>
      <c r="U182" s="215"/>
      <c r="V182" s="214">
        <f>SUM(V174:W181)</f>
        <v>3016</v>
      </c>
      <c r="W182" s="215"/>
      <c r="X182" s="121">
        <f>SUM(X174:X181)</f>
        <v>3139</v>
      </c>
      <c r="Y182" s="122"/>
      <c r="Z182" s="121">
        <f>SUM(Z174:Z181)</f>
        <v>0</v>
      </c>
      <c r="AA182" s="122"/>
      <c r="AB182" s="121">
        <f>SUM(AB174:AB181)</f>
        <v>0</v>
      </c>
      <c r="AC182" s="147"/>
      <c r="AE182" s="462"/>
      <c r="AF182" s="462"/>
      <c r="AG182" s="461"/>
      <c r="AH182" s="461"/>
      <c r="AI182" s="459"/>
    </row>
    <row r="183" spans="2:35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E183" s="460"/>
      <c r="AF183" s="460"/>
      <c r="AG183" s="461"/>
      <c r="AH183" s="461"/>
      <c r="AI183" s="459"/>
    </row>
    <row r="184" spans="2:35" x14ac:dyDescent="0.2">
      <c r="B184" s="45"/>
      <c r="C184" s="45"/>
      <c r="D184" s="45"/>
      <c r="E184" s="45"/>
      <c r="F184" s="46"/>
      <c r="G184" s="46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E184" s="462"/>
      <c r="AF184" s="462"/>
      <c r="AG184" s="461"/>
      <c r="AH184" s="461"/>
      <c r="AI184" s="459"/>
    </row>
    <row r="185" spans="2:35" x14ac:dyDescent="0.2">
      <c r="AE185" s="462"/>
      <c r="AF185" s="462"/>
      <c r="AG185" s="461"/>
      <c r="AH185" s="461"/>
      <c r="AI185" s="459"/>
    </row>
    <row r="186" spans="2:35" ht="13.5" thickBot="1" x14ac:dyDescent="0.25">
      <c r="AE186" s="462"/>
      <c r="AF186" s="462"/>
      <c r="AG186" s="463"/>
      <c r="AH186" s="463"/>
      <c r="AI186" s="459"/>
    </row>
    <row r="187" spans="2:35" x14ac:dyDescent="0.2">
      <c r="B187" s="138" t="s">
        <v>74</v>
      </c>
      <c r="C187" s="139"/>
      <c r="D187" s="139"/>
      <c r="E187" s="139"/>
      <c r="F187" s="139"/>
      <c r="G187" s="140"/>
      <c r="AE187" s="459"/>
      <c r="AF187" s="459"/>
      <c r="AG187" s="459"/>
      <c r="AH187" s="459"/>
      <c r="AI187" s="459"/>
    </row>
    <row r="188" spans="2:35" ht="13.5" thickBot="1" x14ac:dyDescent="0.25">
      <c r="B188" s="141"/>
      <c r="C188" s="142"/>
      <c r="D188" s="142"/>
      <c r="E188" s="142"/>
      <c r="F188" s="142"/>
      <c r="G188" s="143"/>
      <c r="AE188" s="459"/>
      <c r="AF188" s="459"/>
      <c r="AG188" s="459"/>
      <c r="AH188" s="459"/>
      <c r="AI188" s="459"/>
    </row>
    <row r="189" spans="2:35" ht="13.5" thickBot="1" x14ac:dyDescent="0.25">
      <c r="B189" s="118" t="s">
        <v>59</v>
      </c>
      <c r="C189" s="119"/>
      <c r="D189" s="119"/>
      <c r="E189" s="119"/>
      <c r="F189" s="216" t="s">
        <v>43</v>
      </c>
      <c r="G189" s="217"/>
      <c r="H189" s="3"/>
      <c r="AE189" s="459"/>
      <c r="AF189" s="459"/>
      <c r="AG189" s="459"/>
      <c r="AH189" s="459"/>
      <c r="AI189" s="459"/>
    </row>
    <row r="190" spans="2:35" x14ac:dyDescent="0.2">
      <c r="B190" s="203" t="s">
        <v>140</v>
      </c>
      <c r="C190" s="204"/>
      <c r="D190" s="204"/>
      <c r="E190" s="204"/>
      <c r="F190" s="145">
        <f>SUM(F174:Y174)</f>
        <v>51</v>
      </c>
      <c r="G190" s="146"/>
      <c r="AE190" s="459"/>
      <c r="AF190" s="459"/>
      <c r="AG190" s="459"/>
      <c r="AH190" s="459"/>
      <c r="AI190" s="459"/>
    </row>
    <row r="191" spans="2:35" x14ac:dyDescent="0.2">
      <c r="B191" s="181" t="s">
        <v>70</v>
      </c>
      <c r="C191" s="182"/>
      <c r="D191" s="182"/>
      <c r="E191" s="182"/>
      <c r="F191" s="145">
        <v>0</v>
      </c>
      <c r="G191" s="146"/>
      <c r="AE191" s="459"/>
      <c r="AF191" s="459"/>
      <c r="AG191" s="459"/>
      <c r="AH191" s="459"/>
      <c r="AI191" s="459"/>
    </row>
    <row r="192" spans="2:35" x14ac:dyDescent="0.2">
      <c r="B192" s="181" t="s">
        <v>71</v>
      </c>
      <c r="C192" s="182"/>
      <c r="D192" s="182"/>
      <c r="E192" s="182"/>
      <c r="F192" s="145">
        <v>0</v>
      </c>
      <c r="G192" s="146"/>
      <c r="AE192" s="459"/>
      <c r="AF192" s="459"/>
      <c r="AG192" s="459"/>
      <c r="AH192" s="459"/>
      <c r="AI192" s="459"/>
    </row>
    <row r="193" spans="2:54" x14ac:dyDescent="0.2">
      <c r="B193" s="189" t="s">
        <v>136</v>
      </c>
      <c r="C193" s="182"/>
      <c r="D193" s="182"/>
      <c r="E193" s="182"/>
      <c r="F193" s="145">
        <f>SUM(F177:Y177)</f>
        <v>6495</v>
      </c>
      <c r="G193" s="146"/>
      <c r="AE193" s="459"/>
      <c r="AF193" s="459"/>
      <c r="AG193" s="459"/>
      <c r="AH193" s="459"/>
      <c r="AI193" s="459"/>
    </row>
    <row r="194" spans="2:54" x14ac:dyDescent="0.2">
      <c r="B194" s="189" t="s">
        <v>137</v>
      </c>
      <c r="C194" s="182"/>
      <c r="D194" s="182"/>
      <c r="E194" s="182"/>
      <c r="F194" s="145">
        <f>SUM(F178:Y178)</f>
        <v>71</v>
      </c>
      <c r="G194" s="146"/>
      <c r="AE194" s="459"/>
      <c r="AF194" s="459"/>
      <c r="AG194" s="459"/>
      <c r="AH194" s="459"/>
      <c r="AI194" s="459"/>
    </row>
    <row r="195" spans="2:54" x14ac:dyDescent="0.2">
      <c r="B195" s="189" t="s">
        <v>138</v>
      </c>
      <c r="C195" s="182"/>
      <c r="D195" s="182"/>
      <c r="E195" s="182"/>
      <c r="F195" s="145">
        <f>SUM(F179:Y179)</f>
        <v>183</v>
      </c>
      <c r="G195" s="146"/>
      <c r="AE195" s="459"/>
      <c r="AF195" s="459"/>
      <c r="AG195" s="459"/>
      <c r="AH195" s="459"/>
      <c r="AI195" s="459"/>
    </row>
    <row r="196" spans="2:54" x14ac:dyDescent="0.2">
      <c r="B196" s="181" t="s">
        <v>72</v>
      </c>
      <c r="C196" s="433"/>
      <c r="D196" s="433"/>
      <c r="E196" s="433"/>
      <c r="F196" s="145">
        <f t="shared" ref="F196" si="11">SUM(F180:AC180)</f>
        <v>0</v>
      </c>
      <c r="G196" s="146"/>
      <c r="AE196" s="459"/>
      <c r="AF196" s="459"/>
      <c r="AG196" s="459"/>
      <c r="AH196" s="459"/>
      <c r="AI196" s="459"/>
    </row>
    <row r="197" spans="2:54" ht="13.5" thickBot="1" x14ac:dyDescent="0.25">
      <c r="B197" s="432" t="s">
        <v>73</v>
      </c>
      <c r="C197" s="201"/>
      <c r="D197" s="201"/>
      <c r="E197" s="201"/>
      <c r="F197" s="145">
        <f>SUM(F181:Y181)</f>
        <v>24194</v>
      </c>
      <c r="G197" s="146"/>
      <c r="AE197" s="459"/>
      <c r="AF197" s="459"/>
      <c r="AG197" s="459"/>
      <c r="AH197" s="459"/>
      <c r="AI197" s="459"/>
    </row>
    <row r="198" spans="2:54" ht="13.5" thickBot="1" x14ac:dyDescent="0.25">
      <c r="B198" s="121" t="s">
        <v>40</v>
      </c>
      <c r="C198" s="147"/>
      <c r="D198" s="147"/>
      <c r="E198" s="147"/>
      <c r="F198" s="121">
        <v>30996</v>
      </c>
      <c r="G198" s="122"/>
      <c r="AE198" s="459"/>
      <c r="AF198" s="459"/>
      <c r="AG198" s="459"/>
      <c r="AH198" s="459"/>
      <c r="AI198" s="459"/>
    </row>
    <row r="199" spans="2:54" x14ac:dyDescent="0.2">
      <c r="AE199" s="459"/>
      <c r="AF199" s="459"/>
      <c r="AG199" s="459"/>
      <c r="AH199" s="459"/>
      <c r="AI199" s="459"/>
    </row>
    <row r="200" spans="2:54" x14ac:dyDescent="0.2">
      <c r="AE200" s="459"/>
      <c r="AF200" s="459"/>
      <c r="AG200" s="459"/>
      <c r="AH200" s="459"/>
      <c r="AI200" s="459"/>
    </row>
    <row r="203" spans="2:54" ht="10.5" customHeight="1" x14ac:dyDescent="0.2"/>
    <row r="204" spans="2:54" ht="3" customHeight="1" thickBot="1" x14ac:dyDescent="0.25"/>
    <row r="205" spans="2:54" ht="7.5" customHeight="1" x14ac:dyDescent="0.2">
      <c r="B205" s="208" t="s">
        <v>64</v>
      </c>
      <c r="C205" s="209"/>
      <c r="D205" s="209"/>
      <c r="E205" s="209"/>
      <c r="F205" s="209"/>
      <c r="G205" s="209"/>
      <c r="H205" s="209"/>
      <c r="I205" s="209"/>
      <c r="J205" s="209"/>
      <c r="K205" s="209"/>
      <c r="L205" s="209"/>
      <c r="M205" s="209"/>
      <c r="N205" s="209"/>
      <c r="O205" s="209"/>
      <c r="P205" s="209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09"/>
      <c r="AB205" s="209"/>
      <c r="AC205" s="209"/>
    </row>
    <row r="206" spans="2:54" ht="8.25" customHeight="1" thickBot="1" x14ac:dyDescent="0.25">
      <c r="B206" s="211"/>
      <c r="C206" s="212"/>
      <c r="D206" s="212"/>
      <c r="E206" s="212"/>
      <c r="F206" s="212"/>
      <c r="G206" s="212"/>
      <c r="H206" s="212"/>
      <c r="I206" s="212"/>
      <c r="J206" s="212"/>
      <c r="K206" s="212"/>
      <c r="L206" s="212"/>
      <c r="M206" s="212"/>
      <c r="N206" s="212"/>
      <c r="O206" s="212"/>
      <c r="P206" s="212"/>
      <c r="Q206" s="212"/>
      <c r="R206" s="212"/>
      <c r="S206" s="212"/>
      <c r="T206" s="212"/>
      <c r="U206" s="212"/>
      <c r="V206" s="212"/>
      <c r="W206" s="212"/>
      <c r="X206" s="212"/>
      <c r="Y206" s="212"/>
      <c r="Z206" s="212"/>
      <c r="AA206" s="212"/>
      <c r="AB206" s="212"/>
      <c r="AC206" s="212"/>
    </row>
    <row r="207" spans="2:54" ht="13.5" customHeight="1" x14ac:dyDescent="0.2">
      <c r="B207" s="434" t="s">
        <v>59</v>
      </c>
      <c r="C207" s="435"/>
      <c r="D207" s="435"/>
      <c r="E207" s="436"/>
      <c r="F207" s="125" t="s">
        <v>14</v>
      </c>
      <c r="G207" s="126"/>
      <c r="H207" s="126" t="s">
        <v>15</v>
      </c>
      <c r="I207" s="126"/>
      <c r="J207" s="126" t="s">
        <v>16</v>
      </c>
      <c r="K207" s="126"/>
      <c r="L207" s="126" t="s">
        <v>17</v>
      </c>
      <c r="M207" s="126"/>
      <c r="N207" s="126" t="s">
        <v>18</v>
      </c>
      <c r="O207" s="126"/>
      <c r="P207" s="126" t="s">
        <v>19</v>
      </c>
      <c r="Q207" s="126"/>
      <c r="R207" s="126" t="s">
        <v>20</v>
      </c>
      <c r="S207" s="126"/>
      <c r="T207" s="132" t="s">
        <v>21</v>
      </c>
      <c r="U207" s="133"/>
      <c r="V207" s="126" t="s">
        <v>22</v>
      </c>
      <c r="W207" s="126"/>
      <c r="X207" s="126" t="s">
        <v>23</v>
      </c>
      <c r="Y207" s="126"/>
      <c r="Z207" s="126" t="s">
        <v>24</v>
      </c>
      <c r="AA207" s="126"/>
      <c r="AB207" s="126" t="s">
        <v>25</v>
      </c>
      <c r="AC207" s="132"/>
      <c r="AE207" s="107"/>
      <c r="AF207" s="71"/>
      <c r="AG207" s="104"/>
      <c r="AH207" s="113"/>
      <c r="AI207" s="113"/>
      <c r="AJ207" s="113"/>
      <c r="AK207" s="113"/>
      <c r="AL207" s="113"/>
      <c r="AM207" s="113"/>
      <c r="AN207" s="113"/>
      <c r="AO207" s="113"/>
      <c r="AP207" s="113"/>
      <c r="AQ207" s="113"/>
      <c r="AR207" s="113"/>
      <c r="AS207" s="113"/>
      <c r="AT207" s="113"/>
      <c r="AU207" s="113"/>
      <c r="AV207" s="113"/>
      <c r="AW207" s="113"/>
      <c r="AX207" s="113"/>
      <c r="AY207" s="113"/>
      <c r="AZ207" s="113"/>
      <c r="BA207" s="113"/>
      <c r="BB207" s="74"/>
    </row>
    <row r="208" spans="2:54" ht="12.75" customHeight="1" x14ac:dyDescent="0.25">
      <c r="B208" s="127" t="s">
        <v>80</v>
      </c>
      <c r="C208" s="127" t="s">
        <v>94</v>
      </c>
      <c r="D208" s="127" t="s">
        <v>94</v>
      </c>
      <c r="E208" s="127" t="s">
        <v>94</v>
      </c>
      <c r="F208" s="117">
        <v>82</v>
      </c>
      <c r="G208" s="205"/>
      <c r="H208" s="116">
        <v>92</v>
      </c>
      <c r="I208" s="116"/>
      <c r="J208" s="116">
        <v>128</v>
      </c>
      <c r="K208" s="116"/>
      <c r="L208" s="116">
        <v>109</v>
      </c>
      <c r="M208" s="116"/>
      <c r="N208" s="116">
        <v>91</v>
      </c>
      <c r="O208" s="116"/>
      <c r="P208" s="116">
        <v>93</v>
      </c>
      <c r="Q208" s="116"/>
      <c r="R208" s="116">
        <v>88</v>
      </c>
      <c r="S208" s="116"/>
      <c r="T208" s="116">
        <v>133</v>
      </c>
      <c r="U208" s="116"/>
      <c r="V208" s="116">
        <v>185</v>
      </c>
      <c r="W208" s="116"/>
      <c r="X208" s="116">
        <v>196</v>
      </c>
      <c r="Y208" s="116"/>
      <c r="Z208" s="116"/>
      <c r="AA208" s="116"/>
      <c r="AB208" s="116"/>
      <c r="AC208" s="117"/>
      <c r="AD208" s="71"/>
      <c r="AE208" s="108"/>
      <c r="AF208" s="71"/>
      <c r="AG208" s="105"/>
      <c r="AH208" s="113"/>
      <c r="AI208" s="113"/>
      <c r="AJ208" s="113"/>
      <c r="AK208" s="113"/>
      <c r="AL208" s="113"/>
      <c r="AM208" s="113"/>
      <c r="AN208" s="113"/>
      <c r="AO208" s="113"/>
      <c r="AP208" s="113"/>
      <c r="AQ208" s="113"/>
      <c r="AR208" s="113"/>
      <c r="AS208" s="113"/>
      <c r="AT208" s="113"/>
      <c r="AU208" s="113"/>
      <c r="AV208" s="113"/>
      <c r="AW208" s="113"/>
      <c r="AX208" s="113"/>
      <c r="AY208" s="113"/>
      <c r="AZ208" s="113"/>
      <c r="BA208" s="113"/>
      <c r="BB208" s="74"/>
    </row>
    <row r="209" spans="2:54" ht="17.25" customHeight="1" x14ac:dyDescent="0.2">
      <c r="B209" s="127" t="s">
        <v>77</v>
      </c>
      <c r="C209" s="127" t="s">
        <v>95</v>
      </c>
      <c r="D209" s="127" t="s">
        <v>95</v>
      </c>
      <c r="E209" s="127" t="s">
        <v>95</v>
      </c>
      <c r="F209" s="117">
        <v>111</v>
      </c>
      <c r="G209" s="205"/>
      <c r="H209" s="116">
        <v>144</v>
      </c>
      <c r="I209" s="116"/>
      <c r="J209" s="116">
        <v>130</v>
      </c>
      <c r="K209" s="116"/>
      <c r="L209" s="116">
        <v>77</v>
      </c>
      <c r="M209" s="116"/>
      <c r="N209" s="116">
        <v>238</v>
      </c>
      <c r="O209" s="116"/>
      <c r="P209" s="116">
        <v>240</v>
      </c>
      <c r="Q209" s="116"/>
      <c r="R209" s="116">
        <v>487</v>
      </c>
      <c r="S209" s="116"/>
      <c r="T209" s="116">
        <v>364</v>
      </c>
      <c r="U209" s="116"/>
      <c r="V209" s="116">
        <v>124</v>
      </c>
      <c r="W209" s="116"/>
      <c r="X209" s="116">
        <v>163</v>
      </c>
      <c r="Y209" s="116"/>
      <c r="Z209" s="116"/>
      <c r="AA209" s="116"/>
      <c r="AB209" s="116"/>
      <c r="AC209" s="117"/>
      <c r="AD209" s="71"/>
      <c r="AE209" s="107"/>
      <c r="AF209" s="71"/>
      <c r="AG209" s="106"/>
      <c r="AH209" s="113"/>
      <c r="AI209" s="113"/>
      <c r="AJ209" s="113"/>
      <c r="AK209" s="113"/>
      <c r="AL209" s="113"/>
      <c r="AM209" s="113"/>
      <c r="AN209" s="113"/>
      <c r="AO209" s="113"/>
      <c r="AP209" s="113"/>
      <c r="AQ209" s="113"/>
      <c r="AR209" s="113"/>
      <c r="AS209" s="113"/>
      <c r="AT209" s="113"/>
      <c r="AU209" s="113"/>
      <c r="AV209" s="113"/>
      <c r="AW209" s="113"/>
      <c r="AX209" s="113"/>
      <c r="AY209" s="113"/>
      <c r="AZ209" s="113"/>
      <c r="BA209" s="113"/>
      <c r="BB209" s="74"/>
    </row>
    <row r="210" spans="2:54" ht="14.25" customHeight="1" x14ac:dyDescent="0.2">
      <c r="B210" s="127" t="s">
        <v>96</v>
      </c>
      <c r="C210" s="127" t="s">
        <v>97</v>
      </c>
      <c r="D210" s="127" t="s">
        <v>97</v>
      </c>
      <c r="E210" s="127" t="s">
        <v>97</v>
      </c>
      <c r="F210" s="117">
        <v>285</v>
      </c>
      <c r="G210" s="205"/>
      <c r="H210" s="116">
        <v>371</v>
      </c>
      <c r="I210" s="116"/>
      <c r="J210" s="116">
        <v>489</v>
      </c>
      <c r="K210" s="116"/>
      <c r="L210" s="116">
        <v>360</v>
      </c>
      <c r="M210" s="116"/>
      <c r="N210" s="116">
        <v>464</v>
      </c>
      <c r="O210" s="116"/>
      <c r="P210" s="116">
        <v>607</v>
      </c>
      <c r="Q210" s="116"/>
      <c r="R210" s="116">
        <v>523</v>
      </c>
      <c r="S210" s="116"/>
      <c r="T210" s="116">
        <v>559</v>
      </c>
      <c r="U210" s="116"/>
      <c r="V210" s="116">
        <v>456</v>
      </c>
      <c r="W210" s="116"/>
      <c r="X210" s="116">
        <v>634</v>
      </c>
      <c r="Y210" s="116"/>
      <c r="Z210" s="116"/>
      <c r="AA210" s="116"/>
      <c r="AB210" s="116"/>
      <c r="AC210" s="117"/>
      <c r="AD210" s="71"/>
      <c r="AE210" s="107"/>
      <c r="AF210" s="71"/>
      <c r="AG210" s="106"/>
      <c r="AH210" s="113"/>
      <c r="AI210" s="113"/>
      <c r="AJ210" s="113"/>
      <c r="AK210" s="113"/>
      <c r="AL210" s="113"/>
      <c r="AM210" s="113"/>
      <c r="AN210" s="113"/>
      <c r="AO210" s="113"/>
      <c r="AP210" s="113"/>
      <c r="AQ210" s="113"/>
      <c r="AR210" s="113"/>
      <c r="AS210" s="113"/>
      <c r="AT210" s="113"/>
      <c r="AU210" s="113"/>
      <c r="AV210" s="113"/>
      <c r="AW210" s="113"/>
      <c r="AX210" s="113"/>
      <c r="AY210" s="113"/>
      <c r="AZ210" s="113"/>
      <c r="BA210" s="113"/>
      <c r="BB210" s="74"/>
    </row>
    <row r="211" spans="2:54" ht="12.75" customHeight="1" x14ac:dyDescent="0.25">
      <c r="B211" s="127" t="s">
        <v>98</v>
      </c>
      <c r="C211" s="127" t="s">
        <v>99</v>
      </c>
      <c r="D211" s="127" t="s">
        <v>99</v>
      </c>
      <c r="E211" s="127" t="s">
        <v>99</v>
      </c>
      <c r="F211" s="117">
        <v>118</v>
      </c>
      <c r="G211" s="205"/>
      <c r="H211" s="116">
        <v>133</v>
      </c>
      <c r="I211" s="116"/>
      <c r="J211" s="116">
        <v>183</v>
      </c>
      <c r="K211" s="116"/>
      <c r="L211" s="116">
        <v>109</v>
      </c>
      <c r="M211" s="116"/>
      <c r="N211" s="116">
        <v>129</v>
      </c>
      <c r="O211" s="116"/>
      <c r="P211" s="116">
        <v>131</v>
      </c>
      <c r="Q211" s="116"/>
      <c r="R211" s="116">
        <v>158</v>
      </c>
      <c r="S211" s="116"/>
      <c r="T211" s="116">
        <v>166</v>
      </c>
      <c r="U211" s="116"/>
      <c r="V211" s="116">
        <v>116</v>
      </c>
      <c r="W211" s="116"/>
      <c r="X211" s="116">
        <v>142</v>
      </c>
      <c r="Y211" s="116"/>
      <c r="Z211" s="116"/>
      <c r="AA211" s="116"/>
      <c r="AB211" s="116"/>
      <c r="AC211" s="117"/>
      <c r="AD211" s="71"/>
      <c r="AE211" s="107"/>
      <c r="AF211" s="71"/>
      <c r="AG211" s="105"/>
      <c r="AH211" s="113"/>
      <c r="AI211" s="113"/>
      <c r="AJ211" s="113"/>
      <c r="AK211" s="113"/>
      <c r="AL211" s="113"/>
      <c r="AM211" s="113"/>
      <c r="AN211" s="113"/>
      <c r="AO211" s="113"/>
      <c r="AP211" s="113"/>
      <c r="AQ211" s="113"/>
      <c r="AR211" s="113"/>
      <c r="AS211" s="113"/>
      <c r="AT211" s="113"/>
      <c r="AU211" s="113"/>
      <c r="AV211" s="113"/>
      <c r="AW211" s="113"/>
      <c r="AX211" s="113"/>
      <c r="AY211" s="113"/>
      <c r="AZ211" s="113"/>
      <c r="BA211" s="113"/>
      <c r="BB211" s="74"/>
    </row>
    <row r="212" spans="2:54" ht="12.75" customHeight="1" x14ac:dyDescent="0.2">
      <c r="B212" s="144" t="s">
        <v>100</v>
      </c>
      <c r="C212" s="144" t="s">
        <v>101</v>
      </c>
      <c r="D212" s="144" t="s">
        <v>101</v>
      </c>
      <c r="E212" s="144" t="s">
        <v>101</v>
      </c>
      <c r="F212" s="117">
        <v>55</v>
      </c>
      <c r="G212" s="205"/>
      <c r="H212" s="116">
        <v>221</v>
      </c>
      <c r="I212" s="116"/>
      <c r="J212" s="116">
        <v>372</v>
      </c>
      <c r="K212" s="116"/>
      <c r="L212" s="116">
        <v>198</v>
      </c>
      <c r="M212" s="116"/>
      <c r="N212" s="116">
        <v>93</v>
      </c>
      <c r="O212" s="116"/>
      <c r="P212" s="116">
        <v>38</v>
      </c>
      <c r="Q212" s="116"/>
      <c r="R212" s="116">
        <v>28</v>
      </c>
      <c r="S212" s="116"/>
      <c r="T212" s="116">
        <v>41</v>
      </c>
      <c r="U212" s="116"/>
      <c r="V212" s="116">
        <v>140</v>
      </c>
      <c r="W212" s="116"/>
      <c r="X212" s="116">
        <v>66</v>
      </c>
      <c r="Y212" s="116"/>
      <c r="Z212" s="116"/>
      <c r="AA212" s="116"/>
      <c r="AB212" s="116"/>
      <c r="AC212" s="117"/>
      <c r="AD212" s="71"/>
      <c r="AE212" s="107"/>
      <c r="AF212" s="71"/>
      <c r="AG212" s="106"/>
      <c r="AH212" s="113"/>
      <c r="AI212" s="113"/>
      <c r="AJ212" s="113"/>
      <c r="AK212" s="113"/>
      <c r="AL212" s="113"/>
      <c r="AM212" s="113"/>
      <c r="AN212" s="113"/>
      <c r="AO212" s="113"/>
      <c r="AP212" s="113"/>
      <c r="AQ212" s="113"/>
      <c r="AR212" s="113"/>
      <c r="AS212" s="113"/>
      <c r="AT212" s="113"/>
      <c r="AU212" s="113"/>
      <c r="AV212" s="113"/>
      <c r="AW212" s="113"/>
      <c r="AX212" s="113"/>
      <c r="AY212" s="113"/>
      <c r="AZ212" s="113"/>
      <c r="BA212" s="113"/>
      <c r="BB212" s="74"/>
    </row>
    <row r="213" spans="2:54" ht="12.75" customHeight="1" x14ac:dyDescent="0.2">
      <c r="B213" s="144" t="s">
        <v>104</v>
      </c>
      <c r="C213" s="144" t="s">
        <v>103</v>
      </c>
      <c r="D213" s="144" t="s">
        <v>103</v>
      </c>
      <c r="E213" s="144" t="s">
        <v>103</v>
      </c>
      <c r="F213" s="117">
        <v>0</v>
      </c>
      <c r="G213" s="205"/>
      <c r="H213" s="116">
        <v>2</v>
      </c>
      <c r="I213" s="116"/>
      <c r="J213" s="116">
        <v>0</v>
      </c>
      <c r="K213" s="116"/>
      <c r="L213" s="116">
        <v>0</v>
      </c>
      <c r="M213" s="116"/>
      <c r="N213" s="116">
        <v>0</v>
      </c>
      <c r="O213" s="116"/>
      <c r="P213" s="116">
        <v>0</v>
      </c>
      <c r="Q213" s="116"/>
      <c r="R213" s="116">
        <v>0</v>
      </c>
      <c r="S213" s="116"/>
      <c r="T213" s="116">
        <v>0</v>
      </c>
      <c r="U213" s="116"/>
      <c r="V213" s="116">
        <v>0</v>
      </c>
      <c r="W213" s="116"/>
      <c r="X213" s="116"/>
      <c r="Y213" s="116"/>
      <c r="Z213" s="116"/>
      <c r="AA213" s="116"/>
      <c r="AB213" s="116"/>
      <c r="AC213" s="117"/>
      <c r="AD213" s="71"/>
      <c r="AE213" s="107"/>
      <c r="AF213" s="71"/>
      <c r="AG213" s="106"/>
      <c r="AH213" s="113"/>
      <c r="AI213" s="113"/>
      <c r="AJ213" s="113"/>
      <c r="AK213" s="113"/>
      <c r="AL213" s="113"/>
      <c r="AM213" s="113"/>
      <c r="AN213" s="113"/>
      <c r="AO213" s="113"/>
      <c r="AP213" s="113"/>
      <c r="AQ213" s="113"/>
      <c r="AR213" s="113"/>
      <c r="AS213" s="113"/>
      <c r="AT213" s="113"/>
      <c r="AU213" s="113"/>
      <c r="AV213" s="113"/>
      <c r="AW213" s="113"/>
      <c r="AX213" s="113"/>
      <c r="AY213" s="113"/>
      <c r="AZ213" s="113"/>
      <c r="BA213" s="113"/>
      <c r="BB213" s="74"/>
    </row>
    <row r="214" spans="2:54" ht="12.75" customHeight="1" x14ac:dyDescent="0.2">
      <c r="B214" s="144" t="s">
        <v>162</v>
      </c>
      <c r="C214" s="144" t="s">
        <v>105</v>
      </c>
      <c r="D214" s="144" t="s">
        <v>105</v>
      </c>
      <c r="E214" s="144" t="s">
        <v>105</v>
      </c>
      <c r="F214" s="117">
        <v>45</v>
      </c>
      <c r="G214" s="205"/>
      <c r="H214" s="116">
        <v>76</v>
      </c>
      <c r="I214" s="116"/>
      <c r="J214" s="116">
        <v>102</v>
      </c>
      <c r="K214" s="116"/>
      <c r="L214" s="116">
        <v>72</v>
      </c>
      <c r="M214" s="116"/>
      <c r="N214" s="116">
        <v>50</v>
      </c>
      <c r="O214" s="116"/>
      <c r="P214" s="116">
        <v>39</v>
      </c>
      <c r="Q214" s="116"/>
      <c r="R214" s="116">
        <v>47</v>
      </c>
      <c r="S214" s="116"/>
      <c r="T214" s="116">
        <v>52</v>
      </c>
      <c r="U214" s="116"/>
      <c r="V214" s="116">
        <v>52</v>
      </c>
      <c r="W214" s="116"/>
      <c r="X214" s="116">
        <v>46</v>
      </c>
      <c r="Y214" s="116"/>
      <c r="Z214" s="116"/>
      <c r="AA214" s="116"/>
      <c r="AB214" s="116"/>
      <c r="AC214" s="117"/>
      <c r="AD214" s="71"/>
      <c r="AE214" s="107"/>
      <c r="AF214" s="71"/>
      <c r="AG214" s="106"/>
      <c r="AH214" s="113"/>
      <c r="AI214" s="113"/>
      <c r="AJ214" s="113"/>
      <c r="AK214" s="113"/>
      <c r="AL214" s="113"/>
      <c r="AM214" s="113"/>
      <c r="AN214" s="113"/>
      <c r="AO214" s="113"/>
      <c r="AP214" s="113"/>
      <c r="AQ214" s="113"/>
      <c r="AR214" s="113"/>
      <c r="AS214" s="113"/>
      <c r="AT214" s="113"/>
      <c r="AU214" s="113"/>
      <c r="AV214" s="113"/>
      <c r="AW214" s="113"/>
      <c r="AX214" s="113"/>
      <c r="AY214" s="113"/>
      <c r="AZ214" s="113"/>
      <c r="BA214" s="113"/>
      <c r="BB214" s="74"/>
    </row>
    <row r="215" spans="2:54" ht="23.25" customHeight="1" x14ac:dyDescent="0.2">
      <c r="B215" s="144" t="s">
        <v>106</v>
      </c>
      <c r="C215" s="144" t="s">
        <v>107</v>
      </c>
      <c r="D215" s="144" t="s">
        <v>107</v>
      </c>
      <c r="E215" s="144" t="s">
        <v>107</v>
      </c>
      <c r="F215" s="117">
        <v>93</v>
      </c>
      <c r="G215" s="205"/>
      <c r="H215" s="116">
        <v>122</v>
      </c>
      <c r="I215" s="116"/>
      <c r="J215" s="116">
        <v>169</v>
      </c>
      <c r="K215" s="116"/>
      <c r="L215" s="116">
        <v>138</v>
      </c>
      <c r="M215" s="116"/>
      <c r="N215" s="116">
        <v>117</v>
      </c>
      <c r="O215" s="116"/>
      <c r="P215" s="116">
        <v>116</v>
      </c>
      <c r="Q215" s="116"/>
      <c r="R215" s="116">
        <v>118</v>
      </c>
      <c r="S215" s="116"/>
      <c r="T215" s="116">
        <v>141</v>
      </c>
      <c r="U215" s="116"/>
      <c r="V215" s="116">
        <v>94</v>
      </c>
      <c r="W215" s="116"/>
      <c r="X215" s="116">
        <v>109</v>
      </c>
      <c r="Y215" s="116"/>
      <c r="Z215" s="116"/>
      <c r="AA215" s="116"/>
      <c r="AB215" s="116"/>
      <c r="AC215" s="117"/>
      <c r="AD215" s="71"/>
      <c r="AE215" s="107"/>
      <c r="AF215" s="71"/>
      <c r="AG215" s="106"/>
      <c r="AH215" s="113"/>
      <c r="AI215" s="113"/>
      <c r="AJ215" s="113"/>
      <c r="AK215" s="113"/>
      <c r="AL215" s="113"/>
      <c r="AM215" s="113"/>
      <c r="AN215" s="113"/>
      <c r="AO215" s="113"/>
      <c r="AP215" s="113"/>
      <c r="AQ215" s="113"/>
      <c r="AR215" s="113"/>
      <c r="AS215" s="113"/>
      <c r="AT215" s="113"/>
      <c r="AU215" s="113"/>
      <c r="AV215" s="113"/>
      <c r="AW215" s="113"/>
      <c r="AX215" s="113"/>
      <c r="AY215" s="113"/>
      <c r="AZ215" s="113"/>
      <c r="BA215" s="113"/>
      <c r="BB215" s="74"/>
    </row>
    <row r="216" spans="2:54" ht="27" customHeight="1" x14ac:dyDescent="0.2">
      <c r="B216" s="144" t="s">
        <v>78</v>
      </c>
      <c r="C216" s="144" t="s">
        <v>108</v>
      </c>
      <c r="D216" s="144" t="s">
        <v>108</v>
      </c>
      <c r="E216" s="144" t="s">
        <v>108</v>
      </c>
      <c r="F216" s="117">
        <v>20</v>
      </c>
      <c r="G216" s="205"/>
      <c r="H216" s="116">
        <v>190</v>
      </c>
      <c r="I216" s="116"/>
      <c r="J216" s="116">
        <v>46</v>
      </c>
      <c r="K216" s="116"/>
      <c r="L216" s="116">
        <v>197</v>
      </c>
      <c r="M216" s="116"/>
      <c r="N216" s="116">
        <v>12</v>
      </c>
      <c r="O216" s="116"/>
      <c r="P216" s="116">
        <v>14</v>
      </c>
      <c r="Q216" s="116"/>
      <c r="R216" s="116">
        <v>21</v>
      </c>
      <c r="S216" s="116"/>
      <c r="T216" s="116">
        <v>239</v>
      </c>
      <c r="U216" s="116"/>
      <c r="V216" s="116">
        <v>96</v>
      </c>
      <c r="W216" s="116"/>
      <c r="X216" s="116">
        <v>56</v>
      </c>
      <c r="Y216" s="116"/>
      <c r="Z216" s="116"/>
      <c r="AA216" s="116"/>
      <c r="AB216" s="116"/>
      <c r="AC216" s="117"/>
      <c r="AD216" s="71"/>
      <c r="AE216" s="107"/>
      <c r="AF216" s="71"/>
      <c r="AG216" s="106"/>
      <c r="AH216" s="113"/>
      <c r="AI216" s="113"/>
      <c r="AJ216" s="113"/>
      <c r="AK216" s="113"/>
      <c r="AL216" s="113"/>
      <c r="AM216" s="113"/>
      <c r="AN216" s="113"/>
      <c r="AO216" s="113"/>
      <c r="AP216" s="113"/>
      <c r="AQ216" s="113"/>
      <c r="AR216" s="113"/>
      <c r="AS216" s="113"/>
      <c r="AT216" s="113"/>
      <c r="AU216" s="113"/>
      <c r="AV216" s="113"/>
      <c r="AW216" s="113"/>
      <c r="AX216" s="113"/>
      <c r="AY216" s="113"/>
      <c r="AZ216" s="113"/>
      <c r="BA216" s="113"/>
      <c r="BB216" s="74"/>
    </row>
    <row r="217" spans="2:54" ht="12.75" customHeight="1" x14ac:dyDescent="0.2">
      <c r="B217" s="127" t="s">
        <v>109</v>
      </c>
      <c r="C217" s="127" t="s">
        <v>110</v>
      </c>
      <c r="D217" s="127" t="s">
        <v>110</v>
      </c>
      <c r="E217" s="127" t="s">
        <v>110</v>
      </c>
      <c r="F217" s="117">
        <v>10</v>
      </c>
      <c r="G217" s="205"/>
      <c r="H217" s="116">
        <v>19</v>
      </c>
      <c r="I217" s="116"/>
      <c r="J217" s="116">
        <v>26</v>
      </c>
      <c r="K217" s="116"/>
      <c r="L217" s="116">
        <v>12</v>
      </c>
      <c r="M217" s="116"/>
      <c r="N217" s="116">
        <v>17</v>
      </c>
      <c r="O217" s="116"/>
      <c r="P217" s="116">
        <v>19</v>
      </c>
      <c r="Q217" s="116"/>
      <c r="R217" s="116">
        <v>30</v>
      </c>
      <c r="S217" s="116"/>
      <c r="T217" s="116">
        <v>25</v>
      </c>
      <c r="U217" s="116"/>
      <c r="V217" s="116">
        <v>26</v>
      </c>
      <c r="W217" s="116"/>
      <c r="X217" s="116">
        <v>52</v>
      </c>
      <c r="Y217" s="116"/>
      <c r="Z217" s="116"/>
      <c r="AA217" s="116"/>
      <c r="AB217" s="116"/>
      <c r="AC217" s="117"/>
      <c r="AD217" s="71"/>
      <c r="AE217" s="107"/>
      <c r="AF217" s="71"/>
      <c r="AG217" s="106"/>
      <c r="AH217" s="113"/>
      <c r="AI217" s="113"/>
      <c r="AJ217" s="113"/>
      <c r="AK217" s="113"/>
      <c r="AL217" s="113"/>
      <c r="AM217" s="113"/>
      <c r="AN217" s="113"/>
      <c r="AO217" s="113"/>
      <c r="AP217" s="113"/>
      <c r="AQ217" s="113"/>
      <c r="AR217" s="113"/>
      <c r="AS217" s="113"/>
      <c r="AT217" s="113"/>
      <c r="AU217" s="113"/>
      <c r="AV217" s="113"/>
      <c r="AW217" s="113"/>
      <c r="AX217" s="113"/>
      <c r="AY217" s="113"/>
      <c r="AZ217" s="113"/>
      <c r="BA217" s="113"/>
      <c r="BB217" s="74"/>
    </row>
    <row r="218" spans="2:54" ht="12.75" customHeight="1" x14ac:dyDescent="0.2">
      <c r="B218" s="127" t="s">
        <v>111</v>
      </c>
      <c r="C218" s="127" t="s">
        <v>112</v>
      </c>
      <c r="D218" s="127" t="s">
        <v>112</v>
      </c>
      <c r="E218" s="127" t="s">
        <v>112</v>
      </c>
      <c r="F218" s="117">
        <v>26</v>
      </c>
      <c r="G218" s="205"/>
      <c r="H218" s="116">
        <v>50</v>
      </c>
      <c r="I218" s="116"/>
      <c r="J218" s="116">
        <v>78</v>
      </c>
      <c r="K218" s="116"/>
      <c r="L218" s="116">
        <v>112</v>
      </c>
      <c r="M218" s="116"/>
      <c r="N218" s="116">
        <v>56</v>
      </c>
      <c r="O218" s="116"/>
      <c r="P218" s="116">
        <v>30</v>
      </c>
      <c r="Q218" s="116"/>
      <c r="R218" s="116">
        <v>64</v>
      </c>
      <c r="S218" s="116"/>
      <c r="T218" s="116">
        <v>66</v>
      </c>
      <c r="U218" s="116"/>
      <c r="V218" s="116">
        <v>40</v>
      </c>
      <c r="W218" s="116"/>
      <c r="X218" s="116">
        <v>29</v>
      </c>
      <c r="Y218" s="116"/>
      <c r="Z218" s="116"/>
      <c r="AA218" s="116"/>
      <c r="AB218" s="116"/>
      <c r="AC218" s="117"/>
      <c r="AD218" s="71"/>
      <c r="AE218" s="107"/>
      <c r="AF218" s="71"/>
      <c r="AG218" s="106"/>
      <c r="AH218" s="113"/>
      <c r="AI218" s="113"/>
      <c r="AJ218" s="113"/>
      <c r="AK218" s="113"/>
      <c r="AL218" s="113"/>
      <c r="AM218" s="113"/>
      <c r="AN218" s="113"/>
      <c r="AO218" s="113"/>
      <c r="AP218" s="113"/>
      <c r="AQ218" s="113"/>
      <c r="AR218" s="113"/>
      <c r="AS218" s="113"/>
      <c r="AT218" s="113"/>
      <c r="AU218" s="113"/>
      <c r="AV218" s="113"/>
      <c r="AW218" s="113"/>
      <c r="AX218" s="113"/>
      <c r="AY218" s="113"/>
      <c r="AZ218" s="113"/>
      <c r="BA218" s="113"/>
      <c r="BB218" s="74"/>
    </row>
    <row r="219" spans="2:54" ht="12.75" customHeight="1" x14ac:dyDescent="0.25">
      <c r="B219" s="127" t="s">
        <v>113</v>
      </c>
      <c r="C219" s="127" t="s">
        <v>114</v>
      </c>
      <c r="D219" s="127" t="s">
        <v>114</v>
      </c>
      <c r="E219" s="127" t="s">
        <v>114</v>
      </c>
      <c r="F219" s="117">
        <v>62</v>
      </c>
      <c r="G219" s="205"/>
      <c r="H219" s="116">
        <v>72</v>
      </c>
      <c r="I219" s="116"/>
      <c r="J219" s="116">
        <v>33</v>
      </c>
      <c r="K219" s="116"/>
      <c r="L219" s="116">
        <v>17</v>
      </c>
      <c r="M219" s="116"/>
      <c r="N219" s="116">
        <v>10</v>
      </c>
      <c r="O219" s="116"/>
      <c r="P219" s="116">
        <v>78</v>
      </c>
      <c r="Q219" s="116"/>
      <c r="R219" s="116">
        <v>13</v>
      </c>
      <c r="S219" s="116"/>
      <c r="T219" s="116">
        <v>16</v>
      </c>
      <c r="U219" s="116"/>
      <c r="V219" s="116">
        <v>15</v>
      </c>
      <c r="W219" s="116"/>
      <c r="X219" s="116">
        <v>19</v>
      </c>
      <c r="Y219" s="116"/>
      <c r="Z219" s="116"/>
      <c r="AA219" s="116"/>
      <c r="AB219" s="116"/>
      <c r="AC219" s="117"/>
      <c r="AD219" s="71"/>
      <c r="AE219" s="108"/>
      <c r="AF219" s="71"/>
      <c r="AG219" s="106"/>
      <c r="AH219" s="113"/>
      <c r="AI219" s="113"/>
      <c r="AJ219" s="113"/>
      <c r="AK219" s="113"/>
      <c r="AL219" s="113"/>
      <c r="AM219" s="113"/>
      <c r="AN219" s="113"/>
      <c r="AO219" s="113"/>
      <c r="AP219" s="113"/>
      <c r="AQ219" s="113"/>
      <c r="AR219" s="113"/>
      <c r="AS219" s="113"/>
      <c r="AT219" s="113"/>
      <c r="AU219" s="113"/>
      <c r="AV219" s="113"/>
      <c r="AW219" s="113"/>
      <c r="AX219" s="113"/>
      <c r="AY219" s="113"/>
      <c r="AZ219" s="113"/>
      <c r="BA219" s="113"/>
      <c r="BB219" s="74"/>
    </row>
    <row r="220" spans="2:54" ht="12.75" customHeight="1" x14ac:dyDescent="0.2">
      <c r="B220" s="144" t="s">
        <v>79</v>
      </c>
      <c r="C220" s="144" t="s">
        <v>115</v>
      </c>
      <c r="D220" s="144" t="s">
        <v>115</v>
      </c>
      <c r="E220" s="144" t="s">
        <v>115</v>
      </c>
      <c r="F220" s="117">
        <v>12</v>
      </c>
      <c r="G220" s="205"/>
      <c r="H220" s="116">
        <v>24</v>
      </c>
      <c r="I220" s="116"/>
      <c r="J220" s="116">
        <v>46</v>
      </c>
      <c r="K220" s="116"/>
      <c r="L220" s="116">
        <v>31</v>
      </c>
      <c r="M220" s="116"/>
      <c r="N220" s="116">
        <v>37</v>
      </c>
      <c r="O220" s="116"/>
      <c r="P220" s="116">
        <v>49</v>
      </c>
      <c r="Q220" s="116"/>
      <c r="R220" s="116">
        <v>72</v>
      </c>
      <c r="S220" s="116"/>
      <c r="T220" s="116">
        <v>77</v>
      </c>
      <c r="U220" s="116"/>
      <c r="V220" s="116">
        <v>68</v>
      </c>
      <c r="W220" s="116"/>
      <c r="X220" s="116">
        <v>53</v>
      </c>
      <c r="Y220" s="116"/>
      <c r="Z220" s="116"/>
      <c r="AA220" s="116"/>
      <c r="AB220" s="116"/>
      <c r="AC220" s="117"/>
      <c r="AD220" s="71"/>
      <c r="AE220" s="107"/>
      <c r="AF220" s="71"/>
      <c r="AG220" s="106"/>
      <c r="AH220" s="113"/>
      <c r="AI220" s="113"/>
      <c r="AJ220" s="113"/>
      <c r="AK220" s="113"/>
      <c r="AL220" s="113"/>
      <c r="AM220" s="113"/>
      <c r="AN220" s="113"/>
      <c r="AO220" s="113"/>
      <c r="AP220" s="113"/>
      <c r="AQ220" s="113"/>
      <c r="AR220" s="113"/>
      <c r="AS220" s="113"/>
      <c r="AT220" s="113"/>
      <c r="AU220" s="113"/>
      <c r="AV220" s="113"/>
      <c r="AW220" s="113"/>
      <c r="AX220" s="113"/>
      <c r="AY220" s="113"/>
      <c r="AZ220" s="113"/>
      <c r="BA220" s="113"/>
      <c r="BB220" s="74"/>
    </row>
    <row r="221" spans="2:54" ht="12.75" customHeight="1" x14ac:dyDescent="0.2">
      <c r="B221" s="127" t="s">
        <v>116</v>
      </c>
      <c r="C221" s="127" t="s">
        <v>117</v>
      </c>
      <c r="D221" s="127" t="s">
        <v>117</v>
      </c>
      <c r="E221" s="127" t="s">
        <v>117</v>
      </c>
      <c r="F221" s="117">
        <v>0</v>
      </c>
      <c r="G221" s="205"/>
      <c r="H221" s="116">
        <v>0</v>
      </c>
      <c r="I221" s="116"/>
      <c r="J221" s="116">
        <v>0</v>
      </c>
      <c r="K221" s="116"/>
      <c r="L221" s="116">
        <v>0</v>
      </c>
      <c r="M221" s="116"/>
      <c r="N221" s="116">
        <v>0</v>
      </c>
      <c r="O221" s="116"/>
      <c r="P221" s="116">
        <v>0</v>
      </c>
      <c r="Q221" s="116"/>
      <c r="R221" s="116">
        <v>0</v>
      </c>
      <c r="S221" s="116"/>
      <c r="T221" s="116">
        <v>0</v>
      </c>
      <c r="U221" s="116"/>
      <c r="V221" s="116">
        <v>0</v>
      </c>
      <c r="W221" s="116"/>
      <c r="X221" s="116"/>
      <c r="Y221" s="116"/>
      <c r="Z221" s="116"/>
      <c r="AA221" s="116"/>
      <c r="AB221" s="116"/>
      <c r="AC221" s="117"/>
      <c r="AD221" s="71"/>
      <c r="AE221" s="107"/>
      <c r="AF221" s="71"/>
      <c r="AG221" s="106"/>
      <c r="AH221" s="113"/>
      <c r="AI221" s="113"/>
      <c r="AJ221" s="113"/>
      <c r="AK221" s="113"/>
      <c r="AL221" s="113"/>
      <c r="AM221" s="113"/>
      <c r="AN221" s="113"/>
      <c r="AO221" s="113"/>
      <c r="AP221" s="113"/>
      <c r="AQ221" s="113"/>
      <c r="AR221" s="113"/>
      <c r="AS221" s="113"/>
      <c r="AT221" s="113"/>
      <c r="AU221" s="113"/>
      <c r="AV221" s="113"/>
      <c r="AW221" s="113"/>
      <c r="AX221" s="113"/>
      <c r="AY221" s="113"/>
      <c r="AZ221" s="113"/>
      <c r="BA221" s="113"/>
      <c r="BB221" s="74"/>
    </row>
    <row r="222" spans="2:54" ht="12.75" customHeight="1" x14ac:dyDescent="0.2">
      <c r="B222" s="127" t="s">
        <v>60</v>
      </c>
      <c r="C222" s="127" t="s">
        <v>118</v>
      </c>
      <c r="D222" s="127" t="s">
        <v>118</v>
      </c>
      <c r="E222" s="127" t="s">
        <v>118</v>
      </c>
      <c r="F222" s="117">
        <v>28</v>
      </c>
      <c r="G222" s="205"/>
      <c r="H222" s="116">
        <v>72</v>
      </c>
      <c r="I222" s="116"/>
      <c r="J222" s="116">
        <v>196</v>
      </c>
      <c r="K222" s="116"/>
      <c r="L222" s="116">
        <v>92</v>
      </c>
      <c r="M222" s="116"/>
      <c r="N222" s="116">
        <v>67</v>
      </c>
      <c r="O222" s="116"/>
      <c r="P222" s="116">
        <v>92</v>
      </c>
      <c r="Q222" s="116"/>
      <c r="R222" s="116">
        <v>56</v>
      </c>
      <c r="S222" s="116"/>
      <c r="T222" s="116">
        <v>130</v>
      </c>
      <c r="U222" s="116"/>
      <c r="V222" s="116">
        <v>99</v>
      </c>
      <c r="W222" s="116"/>
      <c r="X222" s="116">
        <v>106</v>
      </c>
      <c r="Y222" s="116"/>
      <c r="Z222" s="116"/>
      <c r="AA222" s="116"/>
      <c r="AB222" s="116"/>
      <c r="AC222" s="117"/>
      <c r="AD222" s="71"/>
      <c r="AE222" s="107"/>
      <c r="AF222" s="71"/>
      <c r="AG222" s="106"/>
      <c r="AH222" s="113"/>
      <c r="AI222" s="113"/>
      <c r="AJ222" s="113"/>
      <c r="AK222" s="113"/>
      <c r="AL222" s="113"/>
      <c r="AM222" s="113"/>
      <c r="AN222" s="113"/>
      <c r="AO222" s="113"/>
      <c r="AP222" s="113"/>
      <c r="AQ222" s="113"/>
      <c r="AR222" s="113"/>
      <c r="AS222" s="113"/>
      <c r="AT222" s="113"/>
      <c r="AU222" s="113"/>
      <c r="AV222" s="113"/>
      <c r="AW222" s="113"/>
      <c r="AX222" s="113"/>
      <c r="AY222" s="113"/>
      <c r="AZ222" s="113"/>
      <c r="BA222" s="113"/>
      <c r="BB222" s="74"/>
    </row>
    <row r="223" spans="2:54" ht="12.75" customHeight="1" x14ac:dyDescent="0.2">
      <c r="B223" s="127" t="s">
        <v>139</v>
      </c>
      <c r="C223" s="127"/>
      <c r="D223" s="127"/>
      <c r="E223" s="127"/>
      <c r="F223" s="117">
        <v>417</v>
      </c>
      <c r="G223" s="205"/>
      <c r="H223" s="116">
        <v>446</v>
      </c>
      <c r="I223" s="116"/>
      <c r="J223" s="116">
        <v>495</v>
      </c>
      <c r="K223" s="116"/>
      <c r="L223" s="116">
        <v>420</v>
      </c>
      <c r="M223" s="116"/>
      <c r="N223" s="116">
        <v>465</v>
      </c>
      <c r="O223" s="116"/>
      <c r="P223" s="116">
        <v>516</v>
      </c>
      <c r="Q223" s="116"/>
      <c r="R223" s="116">
        <v>550</v>
      </c>
      <c r="S223" s="116"/>
      <c r="T223" s="116">
        <v>527</v>
      </c>
      <c r="U223" s="116"/>
      <c r="V223" s="116">
        <v>591</v>
      </c>
      <c r="W223" s="116"/>
      <c r="X223" s="116">
        <v>532</v>
      </c>
      <c r="Y223" s="116"/>
      <c r="Z223" s="116"/>
      <c r="AA223" s="116"/>
      <c r="AB223" s="116"/>
      <c r="AC223" s="117"/>
      <c r="AD223" s="71"/>
      <c r="AE223" s="107"/>
      <c r="AF223" s="71"/>
      <c r="AG223" s="106"/>
      <c r="AH223" s="113"/>
      <c r="AI223" s="113"/>
      <c r="AJ223" s="113"/>
      <c r="AK223" s="113"/>
      <c r="AL223" s="113"/>
      <c r="AM223" s="113"/>
      <c r="AN223" s="113"/>
      <c r="AO223" s="113"/>
      <c r="AP223" s="113"/>
      <c r="AQ223" s="113"/>
      <c r="AR223" s="113"/>
      <c r="AS223" s="113"/>
      <c r="AT223" s="113"/>
      <c r="AU223" s="113"/>
      <c r="AV223" s="113"/>
      <c r="AW223" s="113"/>
      <c r="AX223" s="113"/>
      <c r="AY223" s="113"/>
      <c r="AZ223" s="113"/>
      <c r="BA223" s="113"/>
      <c r="BB223" s="74"/>
    </row>
    <row r="224" spans="2:54" ht="12.75" customHeight="1" x14ac:dyDescent="0.2">
      <c r="B224" s="144" t="s">
        <v>119</v>
      </c>
      <c r="C224" s="144" t="s">
        <v>120</v>
      </c>
      <c r="D224" s="144" t="s">
        <v>120</v>
      </c>
      <c r="E224" s="144" t="s">
        <v>120</v>
      </c>
      <c r="F224" s="117">
        <v>26</v>
      </c>
      <c r="G224" s="205"/>
      <c r="H224" s="116">
        <v>49</v>
      </c>
      <c r="I224" s="116"/>
      <c r="J224" s="116">
        <v>98</v>
      </c>
      <c r="K224" s="116"/>
      <c r="L224" s="116">
        <v>74</v>
      </c>
      <c r="M224" s="116"/>
      <c r="N224" s="116">
        <v>106</v>
      </c>
      <c r="O224" s="116"/>
      <c r="P224" s="116">
        <v>74</v>
      </c>
      <c r="Q224" s="116"/>
      <c r="R224" s="116">
        <v>50</v>
      </c>
      <c r="S224" s="116"/>
      <c r="T224" s="116">
        <v>60</v>
      </c>
      <c r="U224" s="116"/>
      <c r="V224" s="116">
        <v>66</v>
      </c>
      <c r="W224" s="116"/>
      <c r="X224" s="116">
        <v>50</v>
      </c>
      <c r="Y224" s="116"/>
      <c r="Z224" s="116"/>
      <c r="AA224" s="116"/>
      <c r="AB224" s="116"/>
      <c r="AC224" s="117"/>
      <c r="AD224" s="71"/>
      <c r="AE224" s="107"/>
      <c r="AF224" s="71"/>
      <c r="AG224" s="106"/>
      <c r="AH224" s="113"/>
      <c r="AI224" s="113"/>
      <c r="AJ224" s="113"/>
      <c r="AK224" s="113"/>
      <c r="AL224" s="113"/>
      <c r="AM224" s="113"/>
      <c r="AN224" s="113"/>
      <c r="AO224" s="113"/>
      <c r="AP224" s="113"/>
      <c r="AQ224" s="113"/>
      <c r="AR224" s="113"/>
      <c r="AS224" s="113"/>
      <c r="AT224" s="113"/>
      <c r="AU224" s="113"/>
      <c r="AV224" s="113"/>
      <c r="AW224" s="113"/>
      <c r="AX224" s="113"/>
      <c r="AY224" s="113"/>
      <c r="AZ224" s="113"/>
      <c r="BA224" s="113"/>
      <c r="BB224" s="74"/>
    </row>
    <row r="225" spans="2:54" ht="23.25" customHeight="1" x14ac:dyDescent="0.2">
      <c r="B225" s="144" t="s">
        <v>121</v>
      </c>
      <c r="C225" s="144" t="s">
        <v>122</v>
      </c>
      <c r="D225" s="144" t="s">
        <v>122</v>
      </c>
      <c r="E225" s="144" t="s">
        <v>122</v>
      </c>
      <c r="F225" s="117">
        <v>87</v>
      </c>
      <c r="G225" s="205"/>
      <c r="H225" s="116">
        <v>110</v>
      </c>
      <c r="I225" s="116"/>
      <c r="J225" s="116">
        <v>55</v>
      </c>
      <c r="K225" s="116"/>
      <c r="L225" s="116">
        <v>43</v>
      </c>
      <c r="M225" s="116"/>
      <c r="N225" s="116">
        <v>70</v>
      </c>
      <c r="O225" s="116"/>
      <c r="P225" s="116">
        <v>69</v>
      </c>
      <c r="Q225" s="116"/>
      <c r="R225" s="116">
        <v>71</v>
      </c>
      <c r="S225" s="116"/>
      <c r="T225" s="116">
        <v>70</v>
      </c>
      <c r="U225" s="116"/>
      <c r="V225" s="116">
        <v>68</v>
      </c>
      <c r="W225" s="116"/>
      <c r="X225" s="116">
        <v>49</v>
      </c>
      <c r="Y225" s="116"/>
      <c r="Z225" s="116"/>
      <c r="AA225" s="116"/>
      <c r="AB225" s="116"/>
      <c r="AC225" s="117"/>
      <c r="AD225" s="71"/>
      <c r="AE225" s="107"/>
      <c r="AF225" s="71"/>
      <c r="AG225" s="106"/>
      <c r="AH225" s="113"/>
      <c r="AI225" s="113"/>
      <c r="AJ225" s="113"/>
      <c r="AK225" s="113"/>
      <c r="AL225" s="113"/>
      <c r="AM225" s="113"/>
      <c r="AN225" s="113"/>
      <c r="AO225" s="113"/>
      <c r="AP225" s="113"/>
      <c r="AQ225" s="113"/>
      <c r="AR225" s="113"/>
      <c r="AS225" s="113"/>
      <c r="AT225" s="113"/>
      <c r="AU225" s="113"/>
      <c r="AV225" s="113"/>
      <c r="AW225" s="113"/>
      <c r="AX225" s="113"/>
      <c r="AY225" s="113"/>
      <c r="AZ225" s="113"/>
      <c r="BA225" s="113"/>
      <c r="BB225" s="74"/>
    </row>
    <row r="226" spans="2:54" ht="12.75" customHeight="1" x14ac:dyDescent="0.2">
      <c r="B226" s="144" t="s">
        <v>123</v>
      </c>
      <c r="C226" s="144" t="s">
        <v>124</v>
      </c>
      <c r="D226" s="144" t="s">
        <v>124</v>
      </c>
      <c r="E226" s="144" t="s">
        <v>124</v>
      </c>
      <c r="F226" s="117">
        <v>1</v>
      </c>
      <c r="G226" s="205"/>
      <c r="H226" s="116">
        <v>1</v>
      </c>
      <c r="I226" s="116"/>
      <c r="J226" s="116">
        <v>0</v>
      </c>
      <c r="K226" s="116"/>
      <c r="L226" s="116">
        <v>0</v>
      </c>
      <c r="M226" s="116"/>
      <c r="N226" s="116">
        <v>0</v>
      </c>
      <c r="O226" s="116"/>
      <c r="P226" s="116">
        <v>0</v>
      </c>
      <c r="Q226" s="116"/>
      <c r="R226" s="116">
        <v>2</v>
      </c>
      <c r="S226" s="116"/>
      <c r="T226" s="116">
        <v>0</v>
      </c>
      <c r="U226" s="116"/>
      <c r="V226" s="116">
        <v>0</v>
      </c>
      <c r="W226" s="116"/>
      <c r="X226" s="116"/>
      <c r="Y226" s="116"/>
      <c r="Z226" s="116"/>
      <c r="AA226" s="116"/>
      <c r="AB226" s="116"/>
      <c r="AC226" s="117"/>
      <c r="AD226" s="71"/>
      <c r="AE226" s="107"/>
      <c r="AF226" s="71"/>
      <c r="AG226" s="106"/>
      <c r="AH226" s="113"/>
      <c r="AI226" s="113"/>
      <c r="AJ226" s="113"/>
      <c r="AK226" s="113"/>
      <c r="AL226" s="113"/>
      <c r="AM226" s="113"/>
      <c r="AN226" s="113"/>
      <c r="AO226" s="113"/>
      <c r="AP226" s="113"/>
      <c r="AQ226" s="113"/>
      <c r="AR226" s="113"/>
      <c r="AS226" s="113"/>
      <c r="AT226" s="113"/>
      <c r="AU226" s="113"/>
      <c r="AV226" s="113"/>
      <c r="AW226" s="113"/>
      <c r="AX226" s="113"/>
      <c r="AY226" s="113"/>
      <c r="AZ226" s="113"/>
      <c r="BA226" s="113"/>
      <c r="BB226" s="74"/>
    </row>
    <row r="227" spans="2:54" ht="12.75" customHeight="1" x14ac:dyDescent="0.25">
      <c r="B227" s="144" t="s">
        <v>125</v>
      </c>
      <c r="C227" s="144" t="s">
        <v>126</v>
      </c>
      <c r="D227" s="144" t="s">
        <v>126</v>
      </c>
      <c r="E227" s="144" t="s">
        <v>126</v>
      </c>
      <c r="F227" s="117">
        <v>627</v>
      </c>
      <c r="G227" s="205"/>
      <c r="H227" s="116">
        <v>977</v>
      </c>
      <c r="I227" s="116"/>
      <c r="J227" s="116">
        <v>1154</v>
      </c>
      <c r="K227" s="116"/>
      <c r="L227" s="116">
        <v>812</v>
      </c>
      <c r="M227" s="116"/>
      <c r="N227" s="116">
        <v>756</v>
      </c>
      <c r="O227" s="116"/>
      <c r="P227" s="116">
        <v>679</v>
      </c>
      <c r="Q227" s="116"/>
      <c r="R227" s="116">
        <v>528</v>
      </c>
      <c r="S227" s="116"/>
      <c r="T227" s="116">
        <v>794</v>
      </c>
      <c r="U227" s="116"/>
      <c r="V227" s="116">
        <v>690</v>
      </c>
      <c r="W227" s="116"/>
      <c r="X227" s="116">
        <v>714</v>
      </c>
      <c r="Y227" s="116"/>
      <c r="Z227" s="116"/>
      <c r="AA227" s="116"/>
      <c r="AB227" s="116"/>
      <c r="AC227" s="117"/>
      <c r="AD227" s="71"/>
      <c r="AE227" s="107"/>
      <c r="AF227" s="71"/>
      <c r="AG227" s="105"/>
      <c r="AH227" s="113"/>
      <c r="AI227" s="113"/>
      <c r="AJ227" s="113"/>
      <c r="AK227" s="113"/>
      <c r="AL227" s="113"/>
      <c r="AM227" s="113"/>
      <c r="AN227" s="113"/>
      <c r="AO227" s="113"/>
      <c r="AP227" s="113"/>
      <c r="AQ227" s="113"/>
      <c r="AR227" s="113"/>
      <c r="AS227" s="113"/>
      <c r="AT227" s="113"/>
      <c r="AU227" s="113"/>
      <c r="AV227" s="113"/>
      <c r="AW227" s="113"/>
      <c r="AX227" s="113"/>
      <c r="AY227" s="113"/>
      <c r="AZ227" s="113"/>
      <c r="BA227" s="113"/>
      <c r="BB227" s="74"/>
    </row>
    <row r="228" spans="2:54" ht="24.75" customHeight="1" x14ac:dyDescent="0.2">
      <c r="B228" s="127" t="s">
        <v>127</v>
      </c>
      <c r="C228" s="127" t="s">
        <v>128</v>
      </c>
      <c r="D228" s="127" t="s">
        <v>128</v>
      </c>
      <c r="E228" s="127" t="s">
        <v>128</v>
      </c>
      <c r="F228" s="117">
        <v>22</v>
      </c>
      <c r="G228" s="205"/>
      <c r="H228" s="116">
        <v>22</v>
      </c>
      <c r="I228" s="116"/>
      <c r="J228" s="116">
        <v>45</v>
      </c>
      <c r="K228" s="116"/>
      <c r="L228" s="116">
        <v>46</v>
      </c>
      <c r="M228" s="116"/>
      <c r="N228" s="116">
        <v>86</v>
      </c>
      <c r="O228" s="116"/>
      <c r="P228" s="116">
        <v>68</v>
      </c>
      <c r="Q228" s="116"/>
      <c r="R228" s="116">
        <v>77</v>
      </c>
      <c r="S228" s="116"/>
      <c r="T228" s="116">
        <v>74</v>
      </c>
      <c r="U228" s="116"/>
      <c r="V228" s="116">
        <v>19</v>
      </c>
      <c r="W228" s="116"/>
      <c r="X228" s="116">
        <v>33</v>
      </c>
      <c r="Y228" s="116"/>
      <c r="Z228" s="116"/>
      <c r="AA228" s="116"/>
      <c r="AB228" s="116"/>
      <c r="AC228" s="117"/>
      <c r="AD228" s="71"/>
      <c r="AE228" s="107"/>
      <c r="AF228" s="71"/>
      <c r="AG228" s="106"/>
      <c r="AH228" s="113"/>
      <c r="AI228" s="113"/>
      <c r="AJ228" s="113"/>
      <c r="AK228" s="113"/>
      <c r="AL228" s="113"/>
      <c r="AM228" s="113"/>
      <c r="AN228" s="113"/>
      <c r="AO228" s="113"/>
      <c r="AP228" s="113"/>
      <c r="AQ228" s="113"/>
      <c r="AR228" s="113"/>
      <c r="AS228" s="113"/>
      <c r="AT228" s="113"/>
      <c r="AU228" s="113"/>
      <c r="AV228" s="113"/>
      <c r="AW228" s="113"/>
      <c r="AX228" s="113"/>
      <c r="AY228" s="113"/>
      <c r="AZ228" s="113"/>
      <c r="BA228" s="113"/>
      <c r="BB228" s="74"/>
    </row>
    <row r="229" spans="2:54" ht="13.5" customHeight="1" x14ac:dyDescent="0.25">
      <c r="B229" s="144" t="s">
        <v>129</v>
      </c>
      <c r="C229" s="144" t="s">
        <v>130</v>
      </c>
      <c r="D229" s="144" t="s">
        <v>130</v>
      </c>
      <c r="E229" s="144" t="s">
        <v>130</v>
      </c>
      <c r="F229" s="117">
        <v>66</v>
      </c>
      <c r="G229" s="205"/>
      <c r="H229" s="116">
        <v>32</v>
      </c>
      <c r="I229" s="116"/>
      <c r="J229" s="116">
        <v>37</v>
      </c>
      <c r="K229" s="116"/>
      <c r="L229" s="116">
        <v>51</v>
      </c>
      <c r="M229" s="116"/>
      <c r="N229" s="116">
        <v>72</v>
      </c>
      <c r="O229" s="116"/>
      <c r="P229" s="116">
        <v>71</v>
      </c>
      <c r="Q229" s="116"/>
      <c r="R229" s="116">
        <v>38</v>
      </c>
      <c r="S229" s="116"/>
      <c r="T229" s="116">
        <v>57</v>
      </c>
      <c r="U229" s="116"/>
      <c r="V229" s="116">
        <v>71</v>
      </c>
      <c r="W229" s="116"/>
      <c r="X229" s="116">
        <v>90</v>
      </c>
      <c r="Y229" s="116"/>
      <c r="Z229" s="116"/>
      <c r="AA229" s="116"/>
      <c r="AB229" s="116"/>
      <c r="AC229" s="117"/>
      <c r="AD229" s="71"/>
      <c r="AE229" s="107"/>
      <c r="AF229" s="72"/>
      <c r="AG229" s="109"/>
      <c r="AH229" s="71"/>
      <c r="AI229" s="106"/>
      <c r="BB229" s="74"/>
    </row>
    <row r="230" spans="2:54" ht="15" x14ac:dyDescent="0.25">
      <c r="B230" s="180" t="s">
        <v>40</v>
      </c>
      <c r="C230" s="180"/>
      <c r="D230" s="180"/>
      <c r="E230" s="180"/>
      <c r="F230" s="258">
        <f>SUM(F208:G229)</f>
        <v>2193</v>
      </c>
      <c r="G230" s="258"/>
      <c r="H230" s="258">
        <f>SUM(H208:I229)</f>
        <v>3225</v>
      </c>
      <c r="I230" s="258"/>
      <c r="J230" s="258">
        <f>SUM(J208:K229)</f>
        <v>3882</v>
      </c>
      <c r="K230" s="258"/>
      <c r="L230" s="258">
        <f>SUM(L208:M229)</f>
        <v>2970</v>
      </c>
      <c r="M230" s="258"/>
      <c r="N230" s="258">
        <f>SUM(N208:O229)</f>
        <v>2936</v>
      </c>
      <c r="O230" s="258"/>
      <c r="P230" s="258">
        <f>SUM(P208:Q229)</f>
        <v>3023</v>
      </c>
      <c r="Q230" s="258"/>
      <c r="R230" s="258">
        <f>SUM(R208:S229)</f>
        <v>3021</v>
      </c>
      <c r="S230" s="258"/>
      <c r="T230" s="258">
        <f>SUM(T208:U229)</f>
        <v>3591</v>
      </c>
      <c r="U230" s="258"/>
      <c r="V230" s="258">
        <f>SUM(V208:W229)</f>
        <v>3016</v>
      </c>
      <c r="W230" s="258"/>
      <c r="X230" s="258">
        <f>SUM(X208:Y229)</f>
        <v>3139</v>
      </c>
      <c r="Y230" s="258"/>
      <c r="Z230" s="258">
        <f t="shared" ref="Z230" si="12">SUM(Z208:AA229)</f>
        <v>0</v>
      </c>
      <c r="AA230" s="258"/>
      <c r="AB230" s="258">
        <f t="shared" ref="AB230" si="13">SUM(AB208:AC229)</f>
        <v>0</v>
      </c>
      <c r="AC230" s="258"/>
      <c r="AD230" s="72"/>
      <c r="AE230" s="109"/>
      <c r="AF230" s="72"/>
      <c r="AG230" s="72"/>
      <c r="AH230" s="72"/>
      <c r="AI230" s="109"/>
    </row>
    <row r="231" spans="2:54" x14ac:dyDescent="0.2">
      <c r="B231" s="37"/>
      <c r="C231" s="37"/>
      <c r="D231" s="37"/>
      <c r="E231" s="37"/>
      <c r="F231" s="38"/>
      <c r="G231" s="38"/>
      <c r="H231" s="113"/>
      <c r="I231" s="113"/>
      <c r="J231" s="113"/>
      <c r="K231" s="113"/>
      <c r="L231" s="113"/>
      <c r="M231" s="113"/>
      <c r="N231" s="113"/>
      <c r="O231" s="113"/>
      <c r="P231" s="113"/>
      <c r="Q231" s="113"/>
      <c r="R231" s="113"/>
      <c r="S231" s="113"/>
      <c r="T231" s="113"/>
      <c r="U231" s="113"/>
      <c r="V231" s="113"/>
      <c r="W231" s="113"/>
      <c r="X231" s="113"/>
      <c r="Y231" s="113"/>
      <c r="Z231" s="113"/>
      <c r="AA231" s="113"/>
      <c r="AB231" s="113"/>
      <c r="AC231" s="113"/>
    </row>
    <row r="232" spans="2:54" ht="12.75" customHeight="1" x14ac:dyDescent="0.2">
      <c r="B232" s="229" t="s">
        <v>75</v>
      </c>
      <c r="C232" s="229"/>
      <c r="D232" s="229"/>
      <c r="E232" s="229"/>
      <c r="F232" s="229"/>
      <c r="G232" s="229"/>
      <c r="H232" s="229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E232" s="74"/>
    </row>
    <row r="233" spans="2:54" ht="12.75" customHeight="1" x14ac:dyDescent="0.2">
      <c r="B233" s="229"/>
      <c r="C233" s="229"/>
      <c r="D233" s="229"/>
      <c r="E233" s="229"/>
      <c r="F233" s="229"/>
      <c r="G233" s="229"/>
      <c r="H233" s="229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 spans="2:54" ht="20.25" customHeight="1" x14ac:dyDescent="0.2">
      <c r="B234" s="256" t="s">
        <v>59</v>
      </c>
      <c r="C234" s="256"/>
      <c r="D234" s="256"/>
      <c r="E234" s="256"/>
      <c r="F234" s="440" t="s">
        <v>43</v>
      </c>
      <c r="G234" s="440"/>
      <c r="H234" s="440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E234" s="74"/>
      <c r="AF234" s="74"/>
      <c r="AG234" s="74"/>
      <c r="AH234" s="74"/>
      <c r="AI234" s="95"/>
      <c r="AJ234" s="95"/>
      <c r="AK234" s="74"/>
      <c r="AL234" s="74"/>
      <c r="AM234" s="74"/>
      <c r="AN234" s="74"/>
      <c r="AO234" s="74"/>
      <c r="AP234" s="74"/>
      <c r="AQ234" s="74"/>
    </row>
    <row r="235" spans="2:54" ht="13.5" customHeight="1" x14ac:dyDescent="0.2">
      <c r="B235" s="127" t="s">
        <v>80</v>
      </c>
      <c r="C235" s="127" t="s">
        <v>94</v>
      </c>
      <c r="D235" s="127" t="s">
        <v>94</v>
      </c>
      <c r="E235" s="127" t="s">
        <v>94</v>
      </c>
      <c r="F235" s="116">
        <f>SUM(F208:Y208)</f>
        <v>1197</v>
      </c>
      <c r="G235" s="116"/>
      <c r="H235" s="116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24.75" customHeight="1" x14ac:dyDescent="0.2">
      <c r="B236" s="257" t="s">
        <v>77</v>
      </c>
      <c r="C236" s="257" t="s">
        <v>95</v>
      </c>
      <c r="D236" s="257" t="s">
        <v>95</v>
      </c>
      <c r="E236" s="257" t="s">
        <v>95</v>
      </c>
      <c r="F236" s="116">
        <f>SUM(F209:Y209)</f>
        <v>2078</v>
      </c>
      <c r="G236" s="116"/>
      <c r="H236" s="116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I236" s="8"/>
    </row>
    <row r="237" spans="2:54" ht="12.75" customHeight="1" x14ac:dyDescent="0.2">
      <c r="B237" s="127" t="s">
        <v>96</v>
      </c>
      <c r="C237" s="127" t="s">
        <v>97</v>
      </c>
      <c r="D237" s="127" t="s">
        <v>97</v>
      </c>
      <c r="E237" s="127" t="s">
        <v>97</v>
      </c>
      <c r="F237" s="116">
        <f t="shared" ref="F237:F256" si="14">SUM(F210:Y210)</f>
        <v>4748</v>
      </c>
      <c r="G237" s="116"/>
      <c r="H237" s="116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127" t="s">
        <v>98</v>
      </c>
      <c r="C238" s="127" t="s">
        <v>99</v>
      </c>
      <c r="D238" s="127" t="s">
        <v>99</v>
      </c>
      <c r="E238" s="127" t="s">
        <v>99</v>
      </c>
      <c r="F238" s="116">
        <f t="shared" si="14"/>
        <v>1385</v>
      </c>
      <c r="G238" s="116"/>
      <c r="H238" s="116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144" t="s">
        <v>100</v>
      </c>
      <c r="C239" s="144" t="s">
        <v>101</v>
      </c>
      <c r="D239" s="144" t="s">
        <v>101</v>
      </c>
      <c r="E239" s="144" t="s">
        <v>101</v>
      </c>
      <c r="F239" s="116">
        <f t="shared" si="14"/>
        <v>1252</v>
      </c>
      <c r="G239" s="116"/>
      <c r="H239" s="116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144" t="s">
        <v>104</v>
      </c>
      <c r="C240" s="144" t="s">
        <v>103</v>
      </c>
      <c r="D240" s="144" t="s">
        <v>103</v>
      </c>
      <c r="E240" s="144" t="s">
        <v>103</v>
      </c>
      <c r="F240" s="116">
        <f t="shared" si="14"/>
        <v>2</v>
      </c>
      <c r="G240" s="116"/>
      <c r="H240" s="116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12.75" customHeight="1" x14ac:dyDescent="0.2">
      <c r="B241" s="144" t="s">
        <v>102</v>
      </c>
      <c r="C241" s="144" t="s">
        <v>105</v>
      </c>
      <c r="D241" s="144" t="s">
        <v>105</v>
      </c>
      <c r="E241" s="144" t="s">
        <v>105</v>
      </c>
      <c r="F241" s="116">
        <f t="shared" si="14"/>
        <v>581</v>
      </c>
      <c r="G241" s="116"/>
      <c r="H241" s="116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4" customHeight="1" x14ac:dyDescent="0.2">
      <c r="B242" s="144" t="s">
        <v>106</v>
      </c>
      <c r="C242" s="144" t="s">
        <v>107</v>
      </c>
      <c r="D242" s="144" t="s">
        <v>107</v>
      </c>
      <c r="E242" s="144" t="s">
        <v>107</v>
      </c>
      <c r="F242" s="116">
        <f t="shared" si="14"/>
        <v>1217</v>
      </c>
      <c r="G242" s="116"/>
      <c r="H242" s="116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21.75" customHeight="1" x14ac:dyDescent="0.2">
      <c r="B243" s="264" t="s">
        <v>78</v>
      </c>
      <c r="C243" s="127" t="s">
        <v>108</v>
      </c>
      <c r="D243" s="127" t="s">
        <v>108</v>
      </c>
      <c r="E243" s="127" t="s">
        <v>108</v>
      </c>
      <c r="F243" s="116">
        <f t="shared" si="14"/>
        <v>891</v>
      </c>
      <c r="G243" s="116"/>
      <c r="H243" s="116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27" t="s">
        <v>109</v>
      </c>
      <c r="C244" s="127" t="s">
        <v>110</v>
      </c>
      <c r="D244" s="127" t="s">
        <v>110</v>
      </c>
      <c r="E244" s="127" t="s">
        <v>110</v>
      </c>
      <c r="F244" s="116">
        <f t="shared" si="14"/>
        <v>236</v>
      </c>
      <c r="G244" s="116"/>
      <c r="H244" s="116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27" t="s">
        <v>111</v>
      </c>
      <c r="C245" s="127" t="s">
        <v>112</v>
      </c>
      <c r="D245" s="127" t="s">
        <v>112</v>
      </c>
      <c r="E245" s="127" t="s">
        <v>112</v>
      </c>
      <c r="F245" s="116">
        <f t="shared" si="14"/>
        <v>551</v>
      </c>
      <c r="G245" s="116"/>
      <c r="H245" s="116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127" t="s">
        <v>113</v>
      </c>
      <c r="C246" s="127" t="s">
        <v>114</v>
      </c>
      <c r="D246" s="127" t="s">
        <v>114</v>
      </c>
      <c r="E246" s="127" t="s">
        <v>114</v>
      </c>
      <c r="F246" s="116">
        <f t="shared" si="14"/>
        <v>335</v>
      </c>
      <c r="G246" s="116"/>
      <c r="H246" s="116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44" t="s">
        <v>79</v>
      </c>
      <c r="C247" s="144" t="s">
        <v>115</v>
      </c>
      <c r="D247" s="144" t="s">
        <v>115</v>
      </c>
      <c r="E247" s="144" t="s">
        <v>115</v>
      </c>
      <c r="F247" s="116">
        <f t="shared" si="14"/>
        <v>469</v>
      </c>
      <c r="G247" s="116"/>
      <c r="H247" s="116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27" t="s">
        <v>116</v>
      </c>
      <c r="C248" s="127" t="s">
        <v>117</v>
      </c>
      <c r="D248" s="127" t="s">
        <v>117</v>
      </c>
      <c r="E248" s="127" t="s">
        <v>117</v>
      </c>
      <c r="F248" s="116">
        <f t="shared" si="14"/>
        <v>0</v>
      </c>
      <c r="G248" s="116"/>
      <c r="H248" s="116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27" t="s">
        <v>60</v>
      </c>
      <c r="C249" s="127" t="s">
        <v>118</v>
      </c>
      <c r="D249" s="127" t="s">
        <v>118</v>
      </c>
      <c r="E249" s="127" t="s">
        <v>118</v>
      </c>
      <c r="F249" s="116">
        <f t="shared" si="14"/>
        <v>938</v>
      </c>
      <c r="G249" s="116"/>
      <c r="H249" s="116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127" t="s">
        <v>139</v>
      </c>
      <c r="C250" s="127"/>
      <c r="D250" s="127"/>
      <c r="E250" s="127"/>
      <c r="F250" s="116">
        <f t="shared" si="14"/>
        <v>4959</v>
      </c>
      <c r="G250" s="116"/>
      <c r="H250" s="116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144" t="s">
        <v>119</v>
      </c>
      <c r="C251" s="144" t="s">
        <v>120</v>
      </c>
      <c r="D251" s="144" t="s">
        <v>120</v>
      </c>
      <c r="E251" s="144" t="s">
        <v>120</v>
      </c>
      <c r="F251" s="116">
        <f t="shared" si="14"/>
        <v>653</v>
      </c>
      <c r="G251" s="116"/>
      <c r="H251" s="116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144" t="s">
        <v>121</v>
      </c>
      <c r="C252" s="144" t="s">
        <v>122</v>
      </c>
      <c r="D252" s="144" t="s">
        <v>122</v>
      </c>
      <c r="E252" s="144" t="s">
        <v>122</v>
      </c>
      <c r="F252" s="116">
        <f t="shared" si="14"/>
        <v>692</v>
      </c>
      <c r="G252" s="116"/>
      <c r="H252" s="116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144" t="s">
        <v>123</v>
      </c>
      <c r="C253" s="144" t="s">
        <v>124</v>
      </c>
      <c r="D253" s="144" t="s">
        <v>124</v>
      </c>
      <c r="E253" s="144" t="s">
        <v>124</v>
      </c>
      <c r="F253" s="116">
        <f t="shared" si="14"/>
        <v>4</v>
      </c>
      <c r="G253" s="116"/>
      <c r="H253" s="116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44" t="s">
        <v>125</v>
      </c>
      <c r="C254" s="144" t="s">
        <v>126</v>
      </c>
      <c r="D254" s="144" t="s">
        <v>126</v>
      </c>
      <c r="E254" s="144" t="s">
        <v>126</v>
      </c>
      <c r="F254" s="116">
        <f t="shared" si="14"/>
        <v>7731</v>
      </c>
      <c r="G254" s="116"/>
      <c r="H254" s="116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2.75" customHeight="1" x14ac:dyDescent="0.2">
      <c r="B255" s="127" t="s">
        <v>127</v>
      </c>
      <c r="C255" s="127" t="s">
        <v>128</v>
      </c>
      <c r="D255" s="127" t="s">
        <v>128</v>
      </c>
      <c r="E255" s="127" t="s">
        <v>128</v>
      </c>
      <c r="F255" s="116">
        <f t="shared" si="14"/>
        <v>492</v>
      </c>
      <c r="G255" s="116"/>
      <c r="H255" s="116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3.5" customHeight="1" x14ac:dyDescent="0.2">
      <c r="B256" s="144" t="s">
        <v>129</v>
      </c>
      <c r="C256" s="144" t="s">
        <v>130</v>
      </c>
      <c r="D256" s="144" t="s">
        <v>130</v>
      </c>
      <c r="E256" s="144" t="s">
        <v>130</v>
      </c>
      <c r="F256" s="116">
        <f t="shared" si="14"/>
        <v>585</v>
      </c>
      <c r="G256" s="116"/>
      <c r="H256" s="116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4.25" customHeight="1" x14ac:dyDescent="0.2">
      <c r="B257" s="180" t="s">
        <v>40</v>
      </c>
      <c r="C257" s="180"/>
      <c r="D257" s="180"/>
      <c r="E257" s="180"/>
      <c r="F257" s="258">
        <f>SUM(F235:H256)</f>
        <v>30996</v>
      </c>
      <c r="G257" s="258"/>
      <c r="H257" s="25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13.5" thickBot="1" x14ac:dyDescent="0.25">
      <c r="B258" s="37"/>
      <c r="C258" s="37"/>
      <c r="D258" s="37"/>
      <c r="E258" s="37"/>
      <c r="F258" s="38"/>
      <c r="G258" s="38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I258" s="8"/>
    </row>
    <row r="259" spans="2:35" ht="7.5" customHeight="1" x14ac:dyDescent="0.2">
      <c r="B259" s="208" t="s">
        <v>61</v>
      </c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10"/>
    </row>
    <row r="260" spans="2:35" ht="18" customHeight="1" thickBot="1" x14ac:dyDescent="0.25">
      <c r="B260" s="211"/>
      <c r="C260" s="212"/>
      <c r="D260" s="212"/>
      <c r="E260" s="212"/>
      <c r="F260" s="212"/>
      <c r="G260" s="212"/>
      <c r="H260" s="212"/>
      <c r="I260" s="212"/>
      <c r="J260" s="212"/>
      <c r="K260" s="212"/>
      <c r="L260" s="212"/>
      <c r="M260" s="212"/>
      <c r="N260" s="212"/>
      <c r="O260" s="212"/>
      <c r="P260" s="212"/>
      <c r="Q260" s="212"/>
      <c r="R260" s="212"/>
      <c r="S260" s="212"/>
      <c r="T260" s="212"/>
      <c r="U260" s="212"/>
      <c r="V260" s="212"/>
      <c r="W260" s="212"/>
      <c r="X260" s="212"/>
      <c r="Y260" s="212"/>
      <c r="Z260" s="212"/>
      <c r="AA260" s="212"/>
      <c r="AB260" s="212"/>
      <c r="AC260" s="213"/>
    </row>
    <row r="261" spans="2:35" ht="15.75" thickBot="1" x14ac:dyDescent="0.25">
      <c r="B261" s="118" t="s">
        <v>59</v>
      </c>
      <c r="C261" s="119"/>
      <c r="D261" s="119"/>
      <c r="E261" s="263"/>
      <c r="F261" s="438" t="s">
        <v>14</v>
      </c>
      <c r="G261" s="439"/>
      <c r="H261" s="437" t="s">
        <v>15</v>
      </c>
      <c r="I261" s="255"/>
      <c r="J261" s="255" t="s">
        <v>16</v>
      </c>
      <c r="K261" s="255"/>
      <c r="L261" s="255" t="s">
        <v>17</v>
      </c>
      <c r="M261" s="255"/>
      <c r="N261" s="255" t="s">
        <v>18</v>
      </c>
      <c r="O261" s="255"/>
      <c r="P261" s="255" t="s">
        <v>19</v>
      </c>
      <c r="Q261" s="255"/>
      <c r="R261" s="255" t="s">
        <v>20</v>
      </c>
      <c r="S261" s="255"/>
      <c r="T261" s="255" t="s">
        <v>21</v>
      </c>
      <c r="U261" s="255"/>
      <c r="V261" s="255" t="s">
        <v>22</v>
      </c>
      <c r="W261" s="255"/>
      <c r="X261" s="255" t="s">
        <v>23</v>
      </c>
      <c r="Y261" s="255"/>
      <c r="Z261" s="255" t="s">
        <v>24</v>
      </c>
      <c r="AA261" s="255"/>
      <c r="AB261" s="255" t="s">
        <v>25</v>
      </c>
      <c r="AC261" s="439"/>
      <c r="AE261" s="104"/>
      <c r="AF261" s="104"/>
    </row>
    <row r="262" spans="2:35" ht="12.75" customHeight="1" x14ac:dyDescent="0.25">
      <c r="B262" s="236" t="s">
        <v>80</v>
      </c>
      <c r="C262" s="237" t="s">
        <v>94</v>
      </c>
      <c r="D262" s="237" t="s">
        <v>94</v>
      </c>
      <c r="E262" s="238" t="s">
        <v>94</v>
      </c>
      <c r="F262" s="430">
        <v>0.98780000000000001</v>
      </c>
      <c r="G262" s="431"/>
      <c r="H262" s="261">
        <v>0.72829999999999995</v>
      </c>
      <c r="I262" s="262"/>
      <c r="J262" s="261">
        <v>0.64059999999999995</v>
      </c>
      <c r="K262" s="262"/>
      <c r="L262" s="261">
        <v>0.52290000000000003</v>
      </c>
      <c r="M262" s="262"/>
      <c r="N262" s="135">
        <v>0.3846</v>
      </c>
      <c r="O262" s="128"/>
      <c r="P262" s="135">
        <v>0.75270000000000004</v>
      </c>
      <c r="Q262" s="128"/>
      <c r="R262" s="135">
        <v>0.875</v>
      </c>
      <c r="S262" s="128"/>
      <c r="T262" s="135">
        <v>0.92479999999999996</v>
      </c>
      <c r="U262" s="128"/>
      <c r="V262" s="135">
        <v>0.82699999999999996</v>
      </c>
      <c r="W262" s="128"/>
      <c r="X262" s="135">
        <v>0.61729999999999996</v>
      </c>
      <c r="Y262" s="128"/>
      <c r="Z262" s="135"/>
      <c r="AA262" s="128"/>
      <c r="AB262" s="135"/>
      <c r="AC262" s="136"/>
      <c r="AE262" s="107"/>
      <c r="AF262" s="105"/>
    </row>
    <row r="263" spans="2:35" ht="24.75" customHeight="1" x14ac:dyDescent="0.25">
      <c r="B263" s="236" t="s">
        <v>77</v>
      </c>
      <c r="C263" s="237" t="s">
        <v>95</v>
      </c>
      <c r="D263" s="237" t="s">
        <v>95</v>
      </c>
      <c r="E263" s="238" t="s">
        <v>95</v>
      </c>
      <c r="F263" s="206">
        <v>0.99099999999999999</v>
      </c>
      <c r="G263" s="207"/>
      <c r="H263" s="230">
        <v>0.99309999999999998</v>
      </c>
      <c r="I263" s="231"/>
      <c r="J263" s="246">
        <v>0.97689999999999999</v>
      </c>
      <c r="K263" s="231"/>
      <c r="L263" s="230">
        <v>0.98699999999999999</v>
      </c>
      <c r="M263" s="231"/>
      <c r="N263" s="130">
        <v>0.98740000000000006</v>
      </c>
      <c r="O263" s="131"/>
      <c r="P263" s="130">
        <v>0.99580000000000002</v>
      </c>
      <c r="Q263" s="131"/>
      <c r="R263" s="130">
        <v>0.98360000000000003</v>
      </c>
      <c r="S263" s="131"/>
      <c r="T263" s="130">
        <v>1</v>
      </c>
      <c r="U263" s="131"/>
      <c r="V263" s="130">
        <v>0.9194</v>
      </c>
      <c r="W263" s="131"/>
      <c r="X263" s="130">
        <v>0.76070000000000004</v>
      </c>
      <c r="Y263" s="131"/>
      <c r="Z263" s="130"/>
      <c r="AA263" s="131"/>
      <c r="AB263" s="130"/>
      <c r="AC263" s="134"/>
      <c r="AE263" s="108"/>
      <c r="AF263" s="106"/>
    </row>
    <row r="264" spans="2:35" ht="12.75" customHeight="1" x14ac:dyDescent="0.25">
      <c r="B264" s="236" t="s">
        <v>96</v>
      </c>
      <c r="C264" s="237" t="s">
        <v>97</v>
      </c>
      <c r="D264" s="237" t="s">
        <v>97</v>
      </c>
      <c r="E264" s="238" t="s">
        <v>97</v>
      </c>
      <c r="F264" s="206">
        <v>0.98250000000000004</v>
      </c>
      <c r="G264" s="207"/>
      <c r="H264" s="230">
        <v>0.97840000000000005</v>
      </c>
      <c r="I264" s="231"/>
      <c r="J264" s="230">
        <v>0.96319999999999995</v>
      </c>
      <c r="K264" s="231"/>
      <c r="L264" s="230">
        <v>0.95279999999999998</v>
      </c>
      <c r="M264" s="231"/>
      <c r="N264" s="130">
        <v>0.97840000000000005</v>
      </c>
      <c r="O264" s="131"/>
      <c r="P264" s="130">
        <v>0.98019999999999996</v>
      </c>
      <c r="Q264" s="131"/>
      <c r="R264" s="130">
        <v>0.96940000000000004</v>
      </c>
      <c r="S264" s="131"/>
      <c r="T264" s="130">
        <v>0.98570000000000002</v>
      </c>
      <c r="U264" s="131"/>
      <c r="V264" s="130">
        <v>0.90569999999999995</v>
      </c>
      <c r="W264" s="131"/>
      <c r="X264" s="130">
        <v>0.69089999999999996</v>
      </c>
      <c r="Y264" s="131"/>
      <c r="Z264" s="130"/>
      <c r="AA264" s="131"/>
      <c r="AB264" s="130"/>
      <c r="AC264" s="134"/>
      <c r="AE264" s="107"/>
      <c r="AF264" s="105"/>
    </row>
    <row r="265" spans="2:35" ht="12.75" customHeight="1" x14ac:dyDescent="0.25">
      <c r="B265" s="236" t="s">
        <v>98</v>
      </c>
      <c r="C265" s="237" t="s">
        <v>99</v>
      </c>
      <c r="D265" s="237" t="s">
        <v>99</v>
      </c>
      <c r="E265" s="238" t="s">
        <v>99</v>
      </c>
      <c r="F265" s="206">
        <v>1</v>
      </c>
      <c r="G265" s="207"/>
      <c r="H265" s="230">
        <v>1</v>
      </c>
      <c r="I265" s="231"/>
      <c r="J265" s="230">
        <v>1</v>
      </c>
      <c r="K265" s="231"/>
      <c r="L265" s="230">
        <v>1</v>
      </c>
      <c r="M265" s="231"/>
      <c r="N265" s="130">
        <v>0.98440000000000005</v>
      </c>
      <c r="O265" s="131"/>
      <c r="P265" s="130">
        <v>1</v>
      </c>
      <c r="Q265" s="131"/>
      <c r="R265" s="130">
        <v>1</v>
      </c>
      <c r="S265" s="131"/>
      <c r="T265" s="130">
        <v>1</v>
      </c>
      <c r="U265" s="131"/>
      <c r="V265" s="130">
        <v>1</v>
      </c>
      <c r="W265" s="131"/>
      <c r="X265" s="130">
        <v>0.99299999999999999</v>
      </c>
      <c r="Y265" s="131"/>
      <c r="Z265" s="130"/>
      <c r="AA265" s="131"/>
      <c r="AB265" s="130"/>
      <c r="AC265" s="134"/>
      <c r="AE265" s="107"/>
      <c r="AF265" s="105"/>
    </row>
    <row r="266" spans="2:35" ht="12.75" customHeight="1" x14ac:dyDescent="0.25">
      <c r="B266" s="236" t="s">
        <v>100</v>
      </c>
      <c r="C266" s="237" t="s">
        <v>101</v>
      </c>
      <c r="D266" s="237" t="s">
        <v>101</v>
      </c>
      <c r="E266" s="238" t="s">
        <v>101</v>
      </c>
      <c r="F266" s="206">
        <v>0.94550000000000001</v>
      </c>
      <c r="G266" s="207"/>
      <c r="H266" s="230">
        <v>0.99099999999999999</v>
      </c>
      <c r="I266" s="231"/>
      <c r="J266" s="230">
        <v>0.99460000000000004</v>
      </c>
      <c r="K266" s="231"/>
      <c r="L266" s="230">
        <v>0.99490000000000001</v>
      </c>
      <c r="M266" s="231"/>
      <c r="N266" s="130">
        <v>0.9355</v>
      </c>
      <c r="O266" s="131"/>
      <c r="P266" s="130">
        <v>1</v>
      </c>
      <c r="Q266" s="131"/>
      <c r="R266" s="130">
        <v>0.92859999999999998</v>
      </c>
      <c r="S266" s="131"/>
      <c r="T266" s="130">
        <v>0.92679999999999996</v>
      </c>
      <c r="U266" s="131"/>
      <c r="V266" s="130">
        <v>0.95709999999999995</v>
      </c>
      <c r="W266" s="131"/>
      <c r="X266" s="130">
        <v>0.72729999999999995</v>
      </c>
      <c r="Y266" s="131"/>
      <c r="Z266" s="130"/>
      <c r="AA266" s="131"/>
      <c r="AB266" s="130"/>
      <c r="AC266" s="134"/>
      <c r="AE266" s="107"/>
      <c r="AF266" s="105"/>
    </row>
    <row r="267" spans="2:35" ht="12.75" customHeight="1" x14ac:dyDescent="0.25">
      <c r="B267" s="236" t="s">
        <v>102</v>
      </c>
      <c r="C267" s="237" t="s">
        <v>103</v>
      </c>
      <c r="D267" s="237" t="s">
        <v>103</v>
      </c>
      <c r="E267" s="238" t="s">
        <v>103</v>
      </c>
      <c r="F267" s="206">
        <v>0.66669999999999996</v>
      </c>
      <c r="G267" s="207"/>
      <c r="H267" s="230">
        <v>0.92110000000000003</v>
      </c>
      <c r="I267" s="231"/>
      <c r="J267" s="230">
        <v>0.97060000000000002</v>
      </c>
      <c r="K267" s="231"/>
      <c r="L267" s="230">
        <v>0.88890000000000002</v>
      </c>
      <c r="M267" s="231"/>
      <c r="N267" s="130">
        <v>0.98</v>
      </c>
      <c r="O267" s="131"/>
      <c r="P267" s="130">
        <v>0.87180000000000002</v>
      </c>
      <c r="Q267" s="131"/>
      <c r="R267" s="130">
        <v>0.91490000000000005</v>
      </c>
      <c r="S267" s="131"/>
      <c r="T267" s="130">
        <v>0.84619999999999995</v>
      </c>
      <c r="U267" s="131"/>
      <c r="V267" s="130">
        <v>0.67310000000000003</v>
      </c>
      <c r="W267" s="131"/>
      <c r="X267" s="130">
        <v>0.6522</v>
      </c>
      <c r="Y267" s="131"/>
      <c r="Z267" s="265"/>
      <c r="AA267" s="131"/>
      <c r="AB267" s="130"/>
      <c r="AC267" s="134"/>
      <c r="AE267" s="107"/>
      <c r="AF267" s="106"/>
    </row>
    <row r="268" spans="2:35" ht="12.75" customHeight="1" x14ac:dyDescent="0.25">
      <c r="B268" s="236" t="s">
        <v>104</v>
      </c>
      <c r="C268" s="237" t="s">
        <v>105</v>
      </c>
      <c r="D268" s="237" t="s">
        <v>105</v>
      </c>
      <c r="E268" s="238" t="s">
        <v>105</v>
      </c>
      <c r="F268" s="206">
        <v>0</v>
      </c>
      <c r="G268" s="207"/>
      <c r="H268" s="230">
        <v>1</v>
      </c>
      <c r="I268" s="231"/>
      <c r="J268" s="230">
        <v>0</v>
      </c>
      <c r="K268" s="231"/>
      <c r="L268" s="246">
        <v>0</v>
      </c>
      <c r="M268" s="231"/>
      <c r="N268" s="130">
        <v>0</v>
      </c>
      <c r="O268" s="131"/>
      <c r="P268" s="130">
        <v>0</v>
      </c>
      <c r="Q268" s="131"/>
      <c r="R268" s="130">
        <v>0</v>
      </c>
      <c r="S268" s="131"/>
      <c r="T268" s="130">
        <v>0</v>
      </c>
      <c r="U268" s="131"/>
      <c r="V268" s="130">
        <v>0</v>
      </c>
      <c r="W268" s="131"/>
      <c r="X268" s="130"/>
      <c r="Y268" s="131"/>
      <c r="Z268" s="130"/>
      <c r="AA268" s="131"/>
      <c r="AB268" s="130"/>
      <c r="AC268" s="134"/>
      <c r="AE268" s="107"/>
      <c r="AF268" s="106"/>
    </row>
    <row r="269" spans="2:35" ht="26.25" customHeight="1" x14ac:dyDescent="0.25">
      <c r="B269" s="236" t="s">
        <v>106</v>
      </c>
      <c r="C269" s="237" t="s">
        <v>107</v>
      </c>
      <c r="D269" s="237" t="s">
        <v>107</v>
      </c>
      <c r="E269" s="238" t="s">
        <v>107</v>
      </c>
      <c r="F269" s="206">
        <v>0.9032</v>
      </c>
      <c r="G269" s="207"/>
      <c r="H269" s="230">
        <v>0.99180000000000001</v>
      </c>
      <c r="I269" s="231"/>
      <c r="J269" s="230">
        <v>0.98819999999999997</v>
      </c>
      <c r="K269" s="231"/>
      <c r="L269" s="230">
        <v>0.97099999999999997</v>
      </c>
      <c r="M269" s="231"/>
      <c r="N269" s="130">
        <v>1</v>
      </c>
      <c r="O269" s="131"/>
      <c r="P269" s="130">
        <v>0.99139999999999995</v>
      </c>
      <c r="Q269" s="131"/>
      <c r="R269" s="130">
        <v>0.99150000000000005</v>
      </c>
      <c r="S269" s="131"/>
      <c r="T269" s="130">
        <v>1</v>
      </c>
      <c r="U269" s="131"/>
      <c r="V269" s="130">
        <v>0.96809999999999996</v>
      </c>
      <c r="W269" s="131"/>
      <c r="X269" s="130">
        <v>0.87160000000000004</v>
      </c>
      <c r="Y269" s="131"/>
      <c r="Z269" s="130"/>
      <c r="AA269" s="131"/>
      <c r="AB269" s="130"/>
      <c r="AC269" s="134"/>
      <c r="AE269" s="107"/>
      <c r="AF269" s="105"/>
    </row>
    <row r="270" spans="2:35" ht="21.75" customHeight="1" x14ac:dyDescent="0.25">
      <c r="B270" s="236" t="s">
        <v>78</v>
      </c>
      <c r="C270" s="237" t="s">
        <v>108</v>
      </c>
      <c r="D270" s="237" t="s">
        <v>108</v>
      </c>
      <c r="E270" s="238" t="s">
        <v>108</v>
      </c>
      <c r="F270" s="206">
        <v>1</v>
      </c>
      <c r="G270" s="207"/>
      <c r="H270" s="230">
        <v>1</v>
      </c>
      <c r="I270" s="231"/>
      <c r="J270" s="230">
        <v>1</v>
      </c>
      <c r="K270" s="231"/>
      <c r="L270" s="230">
        <v>1</v>
      </c>
      <c r="M270" s="231"/>
      <c r="N270" s="130">
        <v>0.91669999999999996</v>
      </c>
      <c r="O270" s="131"/>
      <c r="P270" s="130">
        <v>1</v>
      </c>
      <c r="Q270" s="131"/>
      <c r="R270" s="130">
        <v>1</v>
      </c>
      <c r="S270" s="131"/>
      <c r="T270" s="130">
        <v>1</v>
      </c>
      <c r="U270" s="131"/>
      <c r="V270" s="130">
        <v>0.90629999999999999</v>
      </c>
      <c r="W270" s="131"/>
      <c r="X270" s="130">
        <v>0.76790000000000003</v>
      </c>
      <c r="Y270" s="131"/>
      <c r="Z270" s="130"/>
      <c r="AA270" s="131"/>
      <c r="AB270" s="130"/>
      <c r="AC270" s="134"/>
      <c r="AE270" s="107"/>
      <c r="AF270" s="106"/>
    </row>
    <row r="271" spans="2:35" ht="12.75" customHeight="1" x14ac:dyDescent="0.25">
      <c r="B271" s="236" t="s">
        <v>109</v>
      </c>
      <c r="C271" s="237" t="s">
        <v>110</v>
      </c>
      <c r="D271" s="237" t="s">
        <v>110</v>
      </c>
      <c r="E271" s="238" t="s">
        <v>110</v>
      </c>
      <c r="F271" s="206">
        <v>1</v>
      </c>
      <c r="G271" s="207"/>
      <c r="H271" s="230">
        <v>1</v>
      </c>
      <c r="I271" s="231"/>
      <c r="J271" s="230">
        <v>0.95150000000000001</v>
      </c>
      <c r="K271" s="231"/>
      <c r="L271" s="230">
        <v>0.66669999999999996</v>
      </c>
      <c r="M271" s="231"/>
      <c r="N271" s="130">
        <v>0.47060000000000002</v>
      </c>
      <c r="O271" s="131"/>
      <c r="P271" s="130">
        <v>0.63160000000000005</v>
      </c>
      <c r="Q271" s="131"/>
      <c r="R271" s="130">
        <v>0.9</v>
      </c>
      <c r="S271" s="131"/>
      <c r="T271" s="130">
        <v>0.92</v>
      </c>
      <c r="U271" s="131"/>
      <c r="V271" s="130">
        <v>0.76919999999999999</v>
      </c>
      <c r="W271" s="131"/>
      <c r="X271" s="130">
        <v>0.63460000000000005</v>
      </c>
      <c r="Y271" s="131"/>
      <c r="Z271" s="130"/>
      <c r="AA271" s="131"/>
      <c r="AB271" s="130"/>
      <c r="AC271" s="134"/>
      <c r="AE271" s="107"/>
      <c r="AF271" s="105"/>
    </row>
    <row r="272" spans="2:35" ht="12.75" customHeight="1" x14ac:dyDescent="0.25">
      <c r="B272" s="236" t="s">
        <v>111</v>
      </c>
      <c r="C272" s="237" t="s">
        <v>112</v>
      </c>
      <c r="D272" s="237" t="s">
        <v>112</v>
      </c>
      <c r="E272" s="238" t="s">
        <v>112</v>
      </c>
      <c r="F272" s="206">
        <v>1</v>
      </c>
      <c r="G272" s="207"/>
      <c r="H272" s="230">
        <v>0.98</v>
      </c>
      <c r="I272" s="231"/>
      <c r="J272" s="230">
        <v>0.98719999999999997</v>
      </c>
      <c r="K272" s="231"/>
      <c r="L272" s="230">
        <v>1</v>
      </c>
      <c r="M272" s="231"/>
      <c r="N272" s="130">
        <v>0.98209999999999997</v>
      </c>
      <c r="O272" s="131"/>
      <c r="P272" s="130">
        <v>1</v>
      </c>
      <c r="Q272" s="131"/>
      <c r="R272" s="130">
        <v>1</v>
      </c>
      <c r="S272" s="131"/>
      <c r="T272" s="130">
        <v>1</v>
      </c>
      <c r="U272" s="131"/>
      <c r="V272" s="130">
        <v>0.625</v>
      </c>
      <c r="W272" s="131"/>
      <c r="X272" s="130">
        <v>0.48280000000000001</v>
      </c>
      <c r="Y272" s="131"/>
      <c r="Z272" s="130"/>
      <c r="AA272" s="131"/>
      <c r="AB272" s="130"/>
      <c r="AC272" s="134"/>
      <c r="AE272" s="107"/>
      <c r="AF272" s="106"/>
    </row>
    <row r="273" spans="2:32" ht="12.75" customHeight="1" x14ac:dyDescent="0.25">
      <c r="B273" s="236" t="s">
        <v>113</v>
      </c>
      <c r="C273" s="237" t="s">
        <v>114</v>
      </c>
      <c r="D273" s="237" t="s">
        <v>114</v>
      </c>
      <c r="E273" s="238" t="s">
        <v>114</v>
      </c>
      <c r="F273" s="206">
        <v>0.4839</v>
      </c>
      <c r="G273" s="207"/>
      <c r="H273" s="230">
        <v>0.18060000000000001</v>
      </c>
      <c r="I273" s="231"/>
      <c r="J273" s="230">
        <v>0.36359999999999998</v>
      </c>
      <c r="K273" s="231"/>
      <c r="L273" s="230">
        <v>0.29409999999999997</v>
      </c>
      <c r="M273" s="231"/>
      <c r="N273" s="130">
        <v>0.03</v>
      </c>
      <c r="O273" s="131"/>
      <c r="P273" s="130">
        <v>0.62819999999999998</v>
      </c>
      <c r="Q273" s="131"/>
      <c r="R273" s="130">
        <v>0.53849999999999998</v>
      </c>
      <c r="S273" s="131"/>
      <c r="T273" s="130">
        <v>0.6875</v>
      </c>
      <c r="U273" s="131"/>
      <c r="V273" s="130">
        <v>0.6</v>
      </c>
      <c r="W273" s="131"/>
      <c r="X273" s="130">
        <v>0.26319999999999999</v>
      </c>
      <c r="Y273" s="131"/>
      <c r="Z273" s="130"/>
      <c r="AA273" s="131"/>
      <c r="AB273" s="130"/>
      <c r="AC273" s="134"/>
      <c r="AE273" s="107"/>
      <c r="AF273" s="105"/>
    </row>
    <row r="274" spans="2:32" ht="12.75" customHeight="1" x14ac:dyDescent="0.25">
      <c r="B274" s="236" t="s">
        <v>79</v>
      </c>
      <c r="C274" s="237" t="s">
        <v>115</v>
      </c>
      <c r="D274" s="237" t="s">
        <v>115</v>
      </c>
      <c r="E274" s="238" t="s">
        <v>115</v>
      </c>
      <c r="F274" s="206">
        <v>1</v>
      </c>
      <c r="G274" s="207"/>
      <c r="H274" s="230">
        <v>1</v>
      </c>
      <c r="I274" s="231"/>
      <c r="J274" s="230">
        <v>1</v>
      </c>
      <c r="K274" s="231"/>
      <c r="L274" s="230">
        <v>1</v>
      </c>
      <c r="M274" s="231"/>
      <c r="N274" s="130">
        <v>0.97299999999999998</v>
      </c>
      <c r="O274" s="131"/>
      <c r="P274" s="130">
        <v>1</v>
      </c>
      <c r="Q274" s="131"/>
      <c r="R274" s="130">
        <v>0.98609999999999998</v>
      </c>
      <c r="S274" s="131"/>
      <c r="T274" s="130">
        <v>1</v>
      </c>
      <c r="U274" s="131"/>
      <c r="V274" s="130">
        <v>0.97060000000000002</v>
      </c>
      <c r="W274" s="131"/>
      <c r="X274" s="130">
        <v>0.94340000000000002</v>
      </c>
      <c r="Y274" s="131"/>
      <c r="Z274" s="130"/>
      <c r="AA274" s="131"/>
      <c r="AB274" s="130"/>
      <c r="AC274" s="134"/>
      <c r="AE274" s="108"/>
      <c r="AF274" s="106"/>
    </row>
    <row r="275" spans="2:32" ht="12.75" customHeight="1" x14ac:dyDescent="0.25">
      <c r="B275" s="236" t="s">
        <v>116</v>
      </c>
      <c r="C275" s="237" t="s">
        <v>117</v>
      </c>
      <c r="D275" s="237" t="s">
        <v>117</v>
      </c>
      <c r="E275" s="238" t="s">
        <v>117</v>
      </c>
      <c r="F275" s="206">
        <v>0</v>
      </c>
      <c r="G275" s="207"/>
      <c r="H275" s="230">
        <v>0</v>
      </c>
      <c r="I275" s="231"/>
      <c r="J275" s="230">
        <v>0</v>
      </c>
      <c r="K275" s="231"/>
      <c r="L275" s="246">
        <v>0</v>
      </c>
      <c r="M275" s="231"/>
      <c r="N275" s="130">
        <v>0</v>
      </c>
      <c r="O275" s="131"/>
      <c r="P275" s="130">
        <v>0</v>
      </c>
      <c r="Q275" s="131"/>
      <c r="R275" s="130">
        <v>0</v>
      </c>
      <c r="S275" s="131"/>
      <c r="T275" s="130">
        <v>0</v>
      </c>
      <c r="U275" s="131"/>
      <c r="V275" s="130">
        <v>0</v>
      </c>
      <c r="W275" s="131"/>
      <c r="X275" s="130"/>
      <c r="Y275" s="131"/>
      <c r="Z275" s="130"/>
      <c r="AA275" s="131"/>
      <c r="AB275" s="130"/>
      <c r="AC275" s="134"/>
      <c r="AE275" s="107"/>
      <c r="AF275" s="106"/>
    </row>
    <row r="276" spans="2:32" ht="12.75" customHeight="1" x14ac:dyDescent="0.25">
      <c r="B276" s="234" t="s">
        <v>60</v>
      </c>
      <c r="C276" s="127" t="s">
        <v>118</v>
      </c>
      <c r="D276" s="127" t="s">
        <v>118</v>
      </c>
      <c r="E276" s="235" t="s">
        <v>118</v>
      </c>
      <c r="F276" s="206">
        <v>0.96430000000000005</v>
      </c>
      <c r="G276" s="207"/>
      <c r="H276" s="230">
        <v>0.98609999999999998</v>
      </c>
      <c r="I276" s="231"/>
      <c r="J276" s="230">
        <v>0.98470000000000002</v>
      </c>
      <c r="K276" s="231"/>
      <c r="L276" s="230">
        <v>0.94569999999999999</v>
      </c>
      <c r="M276" s="231"/>
      <c r="N276" s="130">
        <v>0.98509999999999998</v>
      </c>
      <c r="O276" s="131"/>
      <c r="P276" s="130">
        <v>0.96740000000000004</v>
      </c>
      <c r="Q276" s="131"/>
      <c r="R276" s="130">
        <v>0.92859999999999998</v>
      </c>
      <c r="S276" s="131"/>
      <c r="T276" s="130">
        <v>0.98460000000000003</v>
      </c>
      <c r="U276" s="131"/>
      <c r="V276" s="130">
        <v>0.85860000000000003</v>
      </c>
      <c r="W276" s="131"/>
      <c r="X276" s="130">
        <v>0.62260000000000004</v>
      </c>
      <c r="Y276" s="131"/>
      <c r="Z276" s="130"/>
      <c r="AA276" s="131"/>
      <c r="AB276" s="130"/>
      <c r="AC276" s="134"/>
      <c r="AE276" s="107"/>
      <c r="AF276" s="105"/>
    </row>
    <row r="277" spans="2:32" ht="12.75" customHeight="1" x14ac:dyDescent="0.25">
      <c r="B277" s="234" t="s">
        <v>139</v>
      </c>
      <c r="C277" s="127"/>
      <c r="D277" s="127"/>
      <c r="E277" s="235"/>
      <c r="F277" s="206">
        <v>1</v>
      </c>
      <c r="G277" s="207"/>
      <c r="H277" s="230">
        <v>0.99780000000000002</v>
      </c>
      <c r="I277" s="231"/>
      <c r="J277" s="230">
        <v>0.998</v>
      </c>
      <c r="K277" s="231"/>
      <c r="L277" s="230">
        <v>1</v>
      </c>
      <c r="M277" s="231"/>
      <c r="N277" s="130">
        <v>1</v>
      </c>
      <c r="O277" s="131"/>
      <c r="P277" s="130">
        <v>1</v>
      </c>
      <c r="Q277" s="131"/>
      <c r="R277" s="130">
        <v>1</v>
      </c>
      <c r="S277" s="131"/>
      <c r="T277" s="130">
        <v>1</v>
      </c>
      <c r="U277" s="131"/>
      <c r="V277" s="130">
        <v>0.98650000000000004</v>
      </c>
      <c r="W277" s="131"/>
      <c r="X277" s="130">
        <v>0.95489999999999997</v>
      </c>
      <c r="Y277" s="131"/>
      <c r="Z277" s="130"/>
      <c r="AA277" s="131"/>
      <c r="AB277" s="130"/>
      <c r="AC277" s="134"/>
      <c r="AE277" s="107"/>
      <c r="AF277" s="106"/>
    </row>
    <row r="278" spans="2:32" ht="12.75" customHeight="1" x14ac:dyDescent="0.25">
      <c r="B278" s="232" t="s">
        <v>119</v>
      </c>
      <c r="C278" s="144" t="s">
        <v>120</v>
      </c>
      <c r="D278" s="144" t="s">
        <v>120</v>
      </c>
      <c r="E278" s="233" t="s">
        <v>120</v>
      </c>
      <c r="F278" s="206">
        <v>0.73080000000000001</v>
      </c>
      <c r="G278" s="207"/>
      <c r="H278" s="230">
        <v>0.8367</v>
      </c>
      <c r="I278" s="231"/>
      <c r="J278" s="230">
        <v>0.92859999999999998</v>
      </c>
      <c r="K278" s="231"/>
      <c r="L278" s="230">
        <v>0.86480000000000001</v>
      </c>
      <c r="M278" s="231"/>
      <c r="N278" s="130">
        <v>0.93400000000000005</v>
      </c>
      <c r="O278" s="131"/>
      <c r="P278" s="130">
        <v>0.90539999999999998</v>
      </c>
      <c r="Q278" s="131"/>
      <c r="R278" s="130">
        <v>0.9</v>
      </c>
      <c r="S278" s="131"/>
      <c r="T278" s="130">
        <v>0.91669999999999996</v>
      </c>
      <c r="U278" s="131"/>
      <c r="V278" s="130">
        <v>0.75760000000000005</v>
      </c>
      <c r="W278" s="131"/>
      <c r="X278" s="130">
        <v>0.36</v>
      </c>
      <c r="Y278" s="131"/>
      <c r="Z278" s="130"/>
      <c r="AA278" s="131"/>
      <c r="AB278" s="130"/>
      <c r="AC278" s="134"/>
      <c r="AE278" s="107"/>
      <c r="AF278" s="106"/>
    </row>
    <row r="279" spans="2:32" ht="23.25" customHeight="1" x14ac:dyDescent="0.25">
      <c r="B279" s="232" t="s">
        <v>121</v>
      </c>
      <c r="C279" s="144" t="s">
        <v>122</v>
      </c>
      <c r="D279" s="144" t="s">
        <v>122</v>
      </c>
      <c r="E279" s="233" t="s">
        <v>122</v>
      </c>
      <c r="F279" s="206">
        <v>0.97699999999999998</v>
      </c>
      <c r="G279" s="207"/>
      <c r="H279" s="230">
        <v>1</v>
      </c>
      <c r="I279" s="231"/>
      <c r="J279" s="230">
        <v>0.98180000000000001</v>
      </c>
      <c r="K279" s="231"/>
      <c r="L279" s="230">
        <v>0.95350000000000001</v>
      </c>
      <c r="M279" s="231"/>
      <c r="N279" s="130">
        <v>1</v>
      </c>
      <c r="O279" s="131"/>
      <c r="P279" s="130">
        <v>1</v>
      </c>
      <c r="Q279" s="131"/>
      <c r="R279" s="130">
        <v>0.9859</v>
      </c>
      <c r="S279" s="131"/>
      <c r="T279" s="130">
        <v>1</v>
      </c>
      <c r="U279" s="131"/>
      <c r="V279" s="130">
        <v>0.88239999999999996</v>
      </c>
      <c r="W279" s="131"/>
      <c r="X279" s="130">
        <v>0.65310000000000001</v>
      </c>
      <c r="Y279" s="131"/>
      <c r="Z279" s="130"/>
      <c r="AA279" s="131"/>
      <c r="AB279" s="130"/>
      <c r="AC279" s="134"/>
      <c r="AE279" s="107"/>
      <c r="AF279" s="106"/>
    </row>
    <row r="280" spans="2:32" ht="12.75" customHeight="1" x14ac:dyDescent="0.25">
      <c r="B280" s="232" t="s">
        <v>123</v>
      </c>
      <c r="C280" s="144" t="s">
        <v>124</v>
      </c>
      <c r="D280" s="144" t="s">
        <v>124</v>
      </c>
      <c r="E280" s="233" t="s">
        <v>124</v>
      </c>
      <c r="F280" s="206">
        <v>0.5</v>
      </c>
      <c r="G280" s="207"/>
      <c r="H280" s="230">
        <v>0.5</v>
      </c>
      <c r="I280" s="231"/>
      <c r="J280" s="230">
        <v>0</v>
      </c>
      <c r="K280" s="231"/>
      <c r="L280" s="230">
        <v>0</v>
      </c>
      <c r="M280" s="231"/>
      <c r="N280" s="130">
        <v>0</v>
      </c>
      <c r="O280" s="131"/>
      <c r="P280" s="130">
        <v>0</v>
      </c>
      <c r="Q280" s="131"/>
      <c r="R280" s="130">
        <v>0.5</v>
      </c>
      <c r="S280" s="131"/>
      <c r="T280" s="130">
        <v>0</v>
      </c>
      <c r="U280" s="131"/>
      <c r="V280" s="130">
        <v>0</v>
      </c>
      <c r="W280" s="131"/>
      <c r="X280" s="130"/>
      <c r="Y280" s="131"/>
      <c r="Z280" s="130"/>
      <c r="AA280" s="131"/>
      <c r="AB280" s="130"/>
      <c r="AC280" s="134"/>
      <c r="AE280" s="107"/>
      <c r="AF280" s="106"/>
    </row>
    <row r="281" spans="2:32" ht="12.75" customHeight="1" x14ac:dyDescent="0.25">
      <c r="B281" s="232" t="s">
        <v>125</v>
      </c>
      <c r="C281" s="144" t="s">
        <v>126</v>
      </c>
      <c r="D281" s="144" t="s">
        <v>126</v>
      </c>
      <c r="E281" s="233" t="s">
        <v>126</v>
      </c>
      <c r="F281" s="206">
        <v>0.77990000000000004</v>
      </c>
      <c r="G281" s="207"/>
      <c r="H281" s="230">
        <v>0.91300000000000003</v>
      </c>
      <c r="I281" s="231"/>
      <c r="J281" s="130">
        <v>0.97050000000000003</v>
      </c>
      <c r="K281" s="131"/>
      <c r="L281" s="230">
        <v>0.96430000000000005</v>
      </c>
      <c r="M281" s="231"/>
      <c r="N281" s="130">
        <v>0.96699999999999997</v>
      </c>
      <c r="O281" s="131"/>
      <c r="P281" s="130">
        <v>0.95730000000000004</v>
      </c>
      <c r="Q281" s="131"/>
      <c r="R281" s="130">
        <v>0.96779999999999999</v>
      </c>
      <c r="S281" s="131"/>
      <c r="T281" s="130">
        <v>0.97729999999999995</v>
      </c>
      <c r="U281" s="131"/>
      <c r="V281" s="130">
        <v>0.87680000000000002</v>
      </c>
      <c r="W281" s="131"/>
      <c r="X281" s="130">
        <v>0.74929999999999997</v>
      </c>
      <c r="Y281" s="131"/>
      <c r="Z281" s="130"/>
      <c r="AA281" s="131"/>
      <c r="AB281" s="130"/>
      <c r="AC281" s="134"/>
      <c r="AE281" s="107"/>
      <c r="AF281" s="106"/>
    </row>
    <row r="282" spans="2:32" ht="23.25" customHeight="1" x14ac:dyDescent="0.25">
      <c r="B282" s="234" t="s">
        <v>127</v>
      </c>
      <c r="C282" s="127" t="s">
        <v>128</v>
      </c>
      <c r="D282" s="127" t="s">
        <v>128</v>
      </c>
      <c r="E282" s="235" t="s">
        <v>128</v>
      </c>
      <c r="F282" s="206">
        <v>0.95450000000000002</v>
      </c>
      <c r="G282" s="207"/>
      <c r="H282" s="230">
        <v>0.95450000000000002</v>
      </c>
      <c r="I282" s="231"/>
      <c r="J282" s="230">
        <v>0.9556</v>
      </c>
      <c r="K282" s="231"/>
      <c r="L282" s="230">
        <v>1</v>
      </c>
      <c r="M282" s="231"/>
      <c r="N282" s="130">
        <v>1</v>
      </c>
      <c r="O282" s="131"/>
      <c r="P282" s="130">
        <v>1</v>
      </c>
      <c r="Q282" s="131"/>
      <c r="R282" s="130">
        <v>1</v>
      </c>
      <c r="S282" s="131"/>
      <c r="T282" s="130">
        <v>1</v>
      </c>
      <c r="U282" s="131"/>
      <c r="V282" s="130">
        <v>1</v>
      </c>
      <c r="W282" s="131"/>
      <c r="X282" s="130">
        <v>0.90910000000000002</v>
      </c>
      <c r="Y282" s="131"/>
      <c r="Z282" s="130"/>
      <c r="AA282" s="131"/>
      <c r="AB282" s="130"/>
      <c r="AC282" s="134"/>
      <c r="AE282" s="107"/>
      <c r="AF282" s="105"/>
    </row>
    <row r="283" spans="2:32" ht="20.25" customHeight="1" thickBot="1" x14ac:dyDescent="0.3">
      <c r="B283" s="252" t="s">
        <v>129</v>
      </c>
      <c r="C283" s="253" t="s">
        <v>130</v>
      </c>
      <c r="D283" s="253" t="s">
        <v>130</v>
      </c>
      <c r="E283" s="254" t="s">
        <v>130</v>
      </c>
      <c r="F283" s="244">
        <v>1</v>
      </c>
      <c r="G283" s="245"/>
      <c r="H283" s="247">
        <v>0.875</v>
      </c>
      <c r="I283" s="167"/>
      <c r="J283" s="247">
        <v>0.94589999999999996</v>
      </c>
      <c r="K283" s="167"/>
      <c r="L283" s="441">
        <v>0.98040000000000005</v>
      </c>
      <c r="M283" s="442"/>
      <c r="N283" s="247">
        <v>0.98609999999999998</v>
      </c>
      <c r="O283" s="167"/>
      <c r="P283" s="247">
        <v>0.9859</v>
      </c>
      <c r="Q283" s="167"/>
      <c r="R283" s="247">
        <v>0.94710000000000005</v>
      </c>
      <c r="S283" s="167"/>
      <c r="T283" s="247">
        <v>1</v>
      </c>
      <c r="U283" s="167"/>
      <c r="V283" s="247">
        <v>1</v>
      </c>
      <c r="W283" s="167"/>
      <c r="X283" s="247">
        <v>0.72219999999999995</v>
      </c>
      <c r="Y283" s="167"/>
      <c r="Z283" s="247"/>
      <c r="AA283" s="167"/>
      <c r="AB283" s="247"/>
      <c r="AC283" s="168"/>
      <c r="AE283" s="107"/>
      <c r="AF283" s="106"/>
    </row>
    <row r="284" spans="2:32" ht="15" x14ac:dyDescent="0.25">
      <c r="B284" s="259"/>
      <c r="C284" s="259"/>
      <c r="D284" s="259"/>
      <c r="E284" s="259"/>
      <c r="F284" s="259"/>
      <c r="G284" s="259"/>
      <c r="H284" s="259"/>
      <c r="I284" s="259"/>
      <c r="J284" s="259"/>
      <c r="K284" s="259"/>
      <c r="L284" s="259"/>
      <c r="M284" s="259"/>
      <c r="N284" s="83" t="s">
        <v>170</v>
      </c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  <c r="AE284" s="109"/>
      <c r="AF284" s="106"/>
    </row>
    <row r="285" spans="2:32" x14ac:dyDescent="0.2">
      <c r="B285" s="243" t="s">
        <v>62</v>
      </c>
      <c r="C285" s="243"/>
      <c r="D285" s="243"/>
      <c r="E285" s="243"/>
      <c r="F285" s="243"/>
      <c r="G285" s="243"/>
      <c r="H285" s="243"/>
      <c r="I285" s="243"/>
      <c r="J285" s="243"/>
      <c r="K285" s="243"/>
      <c r="L285" s="243"/>
      <c r="M285" s="243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E285" s="100"/>
    </row>
    <row r="286" spans="2:32" ht="13.5" customHeight="1" x14ac:dyDescent="0.2">
      <c r="B286" s="37"/>
      <c r="C286" s="37"/>
      <c r="D286" s="37"/>
      <c r="E286" s="37"/>
      <c r="F286" s="38"/>
      <c r="G286" s="38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</row>
    <row r="287" spans="2:32" ht="13.5" thickBot="1" x14ac:dyDescent="0.25"/>
    <row r="288" spans="2:32" ht="12.75" customHeight="1" x14ac:dyDescent="0.2">
      <c r="B288" s="208" t="s">
        <v>63</v>
      </c>
      <c r="C288" s="209"/>
      <c r="D288" s="209"/>
      <c r="E288" s="209"/>
      <c r="F288" s="209"/>
      <c r="G288" s="209"/>
      <c r="H288" s="209"/>
      <c r="I288" s="209"/>
      <c r="J288" s="209"/>
      <c r="K288" s="209"/>
      <c r="L288" s="209"/>
      <c r="M288" s="209"/>
      <c r="N288" s="209"/>
      <c r="O288" s="209"/>
      <c r="P288" s="209"/>
      <c r="Q288" s="209"/>
      <c r="R288" s="209"/>
      <c r="S288" s="209"/>
      <c r="T288" s="209"/>
      <c r="U288" s="209"/>
      <c r="V288" s="209"/>
      <c r="W288" s="209"/>
      <c r="X288" s="209"/>
      <c r="Y288" s="209"/>
      <c r="Z288" s="209"/>
      <c r="AA288" s="209"/>
      <c r="AB288" s="209"/>
      <c r="AC288" s="210"/>
      <c r="AE288"/>
      <c r="AF288"/>
    </row>
    <row r="289" spans="2:33" ht="15" x14ac:dyDescent="0.25">
      <c r="B289" s="249"/>
      <c r="C289" s="250"/>
      <c r="D289" s="250"/>
      <c r="E289" s="250"/>
      <c r="F289" s="250"/>
      <c r="G289" s="250"/>
      <c r="H289" s="250"/>
      <c r="I289" s="250"/>
      <c r="J289" s="250"/>
      <c r="K289" s="250"/>
      <c r="L289" s="250"/>
      <c r="M289" s="250"/>
      <c r="N289" s="250"/>
      <c r="O289" s="250"/>
      <c r="P289" s="250"/>
      <c r="Q289" s="250"/>
      <c r="R289" s="250"/>
      <c r="S289" s="250"/>
      <c r="T289" s="250"/>
      <c r="U289" s="250"/>
      <c r="V289" s="250"/>
      <c r="W289" s="250"/>
      <c r="X289" s="250"/>
      <c r="Y289" s="250"/>
      <c r="Z289" s="250"/>
      <c r="AA289" s="250"/>
      <c r="AB289" s="250"/>
      <c r="AC289" s="251"/>
      <c r="AD289"/>
      <c r="AE289" s="93"/>
      <c r="AF289" s="93"/>
      <c r="AG289"/>
    </row>
    <row r="290" spans="2:33" ht="14.25" x14ac:dyDescent="0.2">
      <c r="B290" s="260" t="s">
        <v>44</v>
      </c>
      <c r="C290" s="180"/>
      <c r="D290" s="180"/>
      <c r="E290" s="180"/>
      <c r="F290" s="155" t="s">
        <v>14</v>
      </c>
      <c r="G290" s="155"/>
      <c r="H290" s="155" t="s">
        <v>15</v>
      </c>
      <c r="I290" s="155"/>
      <c r="J290" s="155" t="s">
        <v>16</v>
      </c>
      <c r="K290" s="155"/>
      <c r="L290" s="155" t="s">
        <v>17</v>
      </c>
      <c r="M290" s="155"/>
      <c r="N290" s="155" t="s">
        <v>18</v>
      </c>
      <c r="O290" s="155"/>
      <c r="P290" s="155" t="s">
        <v>19</v>
      </c>
      <c r="Q290" s="155"/>
      <c r="R290" s="155" t="s">
        <v>20</v>
      </c>
      <c r="S290" s="155"/>
      <c r="T290" s="155" t="s">
        <v>21</v>
      </c>
      <c r="U290" s="155"/>
      <c r="V290" s="155" t="s">
        <v>22</v>
      </c>
      <c r="W290" s="155"/>
      <c r="X290" s="155" t="s">
        <v>23</v>
      </c>
      <c r="Y290" s="155"/>
      <c r="Z290" s="155" t="s">
        <v>24</v>
      </c>
      <c r="AA290" s="155"/>
      <c r="AB290" s="155" t="s">
        <v>25</v>
      </c>
      <c r="AC290" s="242"/>
      <c r="AD290"/>
      <c r="AE290" s="101"/>
      <c r="AF290" s="102"/>
      <c r="AG290"/>
    </row>
    <row r="291" spans="2:33" ht="14.25" x14ac:dyDescent="0.2">
      <c r="B291" s="248" t="s">
        <v>45</v>
      </c>
      <c r="C291" s="204"/>
      <c r="D291" s="204"/>
      <c r="E291" s="204"/>
      <c r="F291" s="128">
        <v>318</v>
      </c>
      <c r="G291" s="128"/>
      <c r="H291" s="128">
        <v>470</v>
      </c>
      <c r="I291" s="128"/>
      <c r="J291" s="128">
        <v>533</v>
      </c>
      <c r="K291" s="128"/>
      <c r="L291" s="128">
        <v>352</v>
      </c>
      <c r="M291" s="128"/>
      <c r="N291" s="128">
        <v>373</v>
      </c>
      <c r="O291" s="128"/>
      <c r="P291" s="128">
        <v>324</v>
      </c>
      <c r="Q291" s="128"/>
      <c r="R291" s="128">
        <v>359</v>
      </c>
      <c r="S291" s="128"/>
      <c r="T291" s="128">
        <v>467</v>
      </c>
      <c r="U291" s="128"/>
      <c r="V291" s="128">
        <v>350</v>
      </c>
      <c r="W291" s="128"/>
      <c r="X291" s="128">
        <v>443</v>
      </c>
      <c r="Y291" s="128"/>
      <c r="Z291" s="128"/>
      <c r="AA291" s="128"/>
      <c r="AB291" s="128"/>
      <c r="AC291" s="136"/>
      <c r="AD291"/>
      <c r="AE291" s="94"/>
      <c r="AF291" s="102"/>
      <c r="AG291"/>
    </row>
    <row r="292" spans="2:33" ht="14.25" x14ac:dyDescent="0.2">
      <c r="B292" s="190" t="s">
        <v>46</v>
      </c>
      <c r="C292" s="182"/>
      <c r="D292" s="182"/>
      <c r="E292" s="182"/>
      <c r="F292" s="131">
        <v>1337</v>
      </c>
      <c r="G292" s="131"/>
      <c r="H292" s="131">
        <v>1965</v>
      </c>
      <c r="I292" s="131"/>
      <c r="J292" s="131">
        <v>2457</v>
      </c>
      <c r="K292" s="131"/>
      <c r="L292" s="131">
        <v>1887</v>
      </c>
      <c r="M292" s="131"/>
      <c r="N292" s="131">
        <v>1718</v>
      </c>
      <c r="O292" s="131"/>
      <c r="P292" s="131">
        <v>1747</v>
      </c>
      <c r="Q292" s="131"/>
      <c r="R292" s="131">
        <v>1765</v>
      </c>
      <c r="S292" s="131"/>
      <c r="T292" s="131">
        <v>2082</v>
      </c>
      <c r="U292" s="131"/>
      <c r="V292" s="131">
        <v>1756</v>
      </c>
      <c r="W292" s="131"/>
      <c r="X292" s="131">
        <v>1689</v>
      </c>
      <c r="Y292" s="131"/>
      <c r="Z292" s="131"/>
      <c r="AA292" s="131"/>
      <c r="AB292" s="131"/>
      <c r="AC292" s="134"/>
      <c r="AD292"/>
      <c r="AE292" s="94"/>
      <c r="AF292" s="102"/>
      <c r="AG292"/>
    </row>
    <row r="293" spans="2:33" ht="14.25" x14ac:dyDescent="0.2">
      <c r="B293" s="189" t="s">
        <v>141</v>
      </c>
      <c r="C293" s="240"/>
      <c r="D293" s="240"/>
      <c r="E293" s="241"/>
      <c r="F293" s="169">
        <v>0</v>
      </c>
      <c r="G293" s="170"/>
      <c r="H293" s="169">
        <v>0</v>
      </c>
      <c r="I293" s="170"/>
      <c r="J293" s="169">
        <v>0</v>
      </c>
      <c r="K293" s="170"/>
      <c r="L293" s="169">
        <v>0</v>
      </c>
      <c r="M293" s="170"/>
      <c r="N293" s="169">
        <v>0</v>
      </c>
      <c r="O293" s="170"/>
      <c r="P293" s="169">
        <v>0</v>
      </c>
      <c r="Q293" s="170"/>
      <c r="R293" s="169">
        <v>0</v>
      </c>
      <c r="S293" s="170"/>
      <c r="T293" s="169">
        <v>0</v>
      </c>
      <c r="U293" s="170"/>
      <c r="V293" s="169">
        <v>0</v>
      </c>
      <c r="W293" s="170"/>
      <c r="X293" s="169">
        <v>0</v>
      </c>
      <c r="Y293" s="170"/>
      <c r="Z293" s="169"/>
      <c r="AA293" s="170"/>
      <c r="AB293" s="169"/>
      <c r="AC293" s="443"/>
      <c r="AD293"/>
      <c r="AE293" s="94"/>
      <c r="AF293" s="102"/>
      <c r="AG293"/>
    </row>
    <row r="294" spans="2:33" ht="14.25" x14ac:dyDescent="0.2">
      <c r="B294" s="190" t="s">
        <v>47</v>
      </c>
      <c r="C294" s="182"/>
      <c r="D294" s="182"/>
      <c r="E294" s="182"/>
      <c r="F294" s="131">
        <v>0</v>
      </c>
      <c r="G294" s="131"/>
      <c r="H294" s="131">
        <v>0</v>
      </c>
      <c r="I294" s="131"/>
      <c r="J294" s="131">
        <v>0</v>
      </c>
      <c r="K294" s="131"/>
      <c r="L294" s="131">
        <v>0</v>
      </c>
      <c r="M294" s="131"/>
      <c r="N294" s="131">
        <v>0</v>
      </c>
      <c r="O294" s="131"/>
      <c r="P294" s="131">
        <v>0</v>
      </c>
      <c r="Q294" s="131"/>
      <c r="R294" s="131">
        <v>0</v>
      </c>
      <c r="S294" s="131"/>
      <c r="T294" s="131">
        <v>0</v>
      </c>
      <c r="U294" s="131"/>
      <c r="V294" s="131">
        <v>0</v>
      </c>
      <c r="W294" s="131"/>
      <c r="X294" s="131">
        <v>0</v>
      </c>
      <c r="Y294" s="131"/>
      <c r="Z294" s="131"/>
      <c r="AA294" s="131"/>
      <c r="AB294" s="131"/>
      <c r="AC294" s="134"/>
      <c r="AD294"/>
      <c r="AE294" s="94"/>
      <c r="AF294" s="102"/>
      <c r="AG294"/>
    </row>
    <row r="295" spans="2:33" ht="14.25" x14ac:dyDescent="0.2">
      <c r="B295" s="190" t="s">
        <v>48</v>
      </c>
      <c r="C295" s="182"/>
      <c r="D295" s="182"/>
      <c r="E295" s="182"/>
      <c r="F295" s="131">
        <v>0</v>
      </c>
      <c r="G295" s="131"/>
      <c r="H295" s="131">
        <v>0</v>
      </c>
      <c r="I295" s="131"/>
      <c r="J295" s="131">
        <v>0</v>
      </c>
      <c r="K295" s="131"/>
      <c r="L295" s="131">
        <v>0</v>
      </c>
      <c r="M295" s="131"/>
      <c r="N295" s="131">
        <v>0</v>
      </c>
      <c r="O295" s="131"/>
      <c r="P295" s="131">
        <v>0</v>
      </c>
      <c r="Q295" s="131"/>
      <c r="R295" s="131">
        <v>2</v>
      </c>
      <c r="S295" s="131"/>
      <c r="T295" s="131">
        <v>0</v>
      </c>
      <c r="U295" s="131"/>
      <c r="V295" s="131">
        <v>0</v>
      </c>
      <c r="W295" s="131"/>
      <c r="X295" s="131">
        <v>1</v>
      </c>
      <c r="Y295" s="131"/>
      <c r="Z295" s="131"/>
      <c r="AA295" s="131"/>
      <c r="AB295" s="131"/>
      <c r="AC295" s="134"/>
      <c r="AD295"/>
      <c r="AE295" s="94"/>
      <c r="AF295" s="102"/>
      <c r="AG295"/>
    </row>
    <row r="296" spans="2:33" ht="15" x14ac:dyDescent="0.25">
      <c r="B296" s="190" t="s">
        <v>6</v>
      </c>
      <c r="C296" s="182"/>
      <c r="D296" s="182"/>
      <c r="E296" s="182"/>
      <c r="F296" s="131">
        <v>533</v>
      </c>
      <c r="G296" s="131"/>
      <c r="H296" s="131">
        <v>782</v>
      </c>
      <c r="I296" s="131"/>
      <c r="J296" s="131">
        <v>879</v>
      </c>
      <c r="K296" s="131"/>
      <c r="L296" s="131">
        <v>720</v>
      </c>
      <c r="M296" s="131"/>
      <c r="N296" s="131">
        <v>827</v>
      </c>
      <c r="O296" s="131"/>
      <c r="P296" s="131">
        <v>941</v>
      </c>
      <c r="Q296" s="131"/>
      <c r="R296" s="131">
        <v>883</v>
      </c>
      <c r="S296" s="131"/>
      <c r="T296" s="131">
        <v>1030</v>
      </c>
      <c r="U296" s="131"/>
      <c r="V296" s="131">
        <v>900</v>
      </c>
      <c r="W296" s="131"/>
      <c r="X296" s="131">
        <v>986</v>
      </c>
      <c r="Y296" s="131"/>
      <c r="Z296" s="131"/>
      <c r="AA296" s="131"/>
      <c r="AB296" s="131"/>
      <c r="AC296" s="134"/>
      <c r="AD296"/>
      <c r="AE296" s="94"/>
      <c r="AF296" s="103"/>
      <c r="AG296"/>
    </row>
    <row r="297" spans="2:33" ht="15" thickBot="1" x14ac:dyDescent="0.25">
      <c r="B297" s="193" t="s">
        <v>49</v>
      </c>
      <c r="C297" s="124"/>
      <c r="D297" s="124"/>
      <c r="E297" s="124"/>
      <c r="F297" s="162">
        <v>5</v>
      </c>
      <c r="G297" s="162"/>
      <c r="H297" s="162">
        <v>8</v>
      </c>
      <c r="I297" s="162"/>
      <c r="J297" s="162">
        <v>13</v>
      </c>
      <c r="K297" s="162"/>
      <c r="L297" s="162">
        <v>11</v>
      </c>
      <c r="M297" s="162"/>
      <c r="N297" s="162">
        <v>18</v>
      </c>
      <c r="O297" s="162"/>
      <c r="P297" s="162">
        <v>11</v>
      </c>
      <c r="Q297" s="162"/>
      <c r="R297" s="162">
        <v>12</v>
      </c>
      <c r="S297" s="162"/>
      <c r="T297" s="162">
        <v>12</v>
      </c>
      <c r="U297" s="162"/>
      <c r="V297" s="162">
        <v>10</v>
      </c>
      <c r="W297" s="162"/>
      <c r="X297" s="162">
        <v>20</v>
      </c>
      <c r="Y297" s="162"/>
      <c r="Z297" s="162"/>
      <c r="AA297" s="162"/>
      <c r="AB297" s="162"/>
      <c r="AC297" s="239"/>
      <c r="AD297"/>
      <c r="AE297" s="94"/>
      <c r="AF297"/>
      <c r="AG297"/>
    </row>
    <row r="298" spans="2:33" ht="15" thickBot="1" x14ac:dyDescent="0.25">
      <c r="B298" s="121" t="s">
        <v>40</v>
      </c>
      <c r="C298" s="147"/>
      <c r="D298" s="147"/>
      <c r="E298" s="147"/>
      <c r="F298" s="214">
        <f>SUM(F291:F297)</f>
        <v>2193</v>
      </c>
      <c r="G298" s="215"/>
      <c r="H298" s="121">
        <f>SUM(H291:H297)</f>
        <v>3225</v>
      </c>
      <c r="I298" s="122"/>
      <c r="J298" s="147">
        <f>SUM(J291:J297)</f>
        <v>3882</v>
      </c>
      <c r="K298" s="147"/>
      <c r="L298" s="121">
        <f>SUM(L291:L297)</f>
        <v>2970</v>
      </c>
      <c r="M298" s="122"/>
      <c r="N298" s="147">
        <f>SUM(N291:N297)</f>
        <v>2936</v>
      </c>
      <c r="O298" s="147"/>
      <c r="P298" s="121">
        <f>P291+P292+P294+P295+P296+P297</f>
        <v>3023</v>
      </c>
      <c r="Q298" s="122"/>
      <c r="R298" s="121">
        <f>R291+R292+R294+R295+R296+R297</f>
        <v>3021</v>
      </c>
      <c r="S298" s="122"/>
      <c r="T298" s="121">
        <f>T291+T292+T294+T295+T296+T297</f>
        <v>3591</v>
      </c>
      <c r="U298" s="122"/>
      <c r="V298" s="121">
        <f>SUM(V291:W297)</f>
        <v>3016</v>
      </c>
      <c r="W298" s="122"/>
      <c r="X298" s="121">
        <f>X291+X292+X294+X295+X296+X297</f>
        <v>3139</v>
      </c>
      <c r="Y298" s="122"/>
      <c r="Z298" s="121">
        <f>Z291+Z292+Z294+Z295+Z296+Z297</f>
        <v>0</v>
      </c>
      <c r="AA298" s="122"/>
      <c r="AB298" s="121">
        <f>SUM(AB291:AC297)</f>
        <v>0</v>
      </c>
      <c r="AC298" s="122"/>
      <c r="AE298" s="94"/>
    </row>
    <row r="299" spans="2:33" x14ac:dyDescent="0.2">
      <c r="AE299" s="96"/>
    </row>
    <row r="300" spans="2:33" x14ac:dyDescent="0.2">
      <c r="AE300" s="96"/>
    </row>
    <row r="304" spans="2:33" ht="13.5" customHeight="1" thickBot="1" x14ac:dyDescent="0.25"/>
    <row r="305" spans="2:8" ht="12.75" customHeight="1" x14ac:dyDescent="0.2">
      <c r="B305" s="208" t="s">
        <v>76</v>
      </c>
      <c r="C305" s="209"/>
      <c r="D305" s="209"/>
      <c r="E305" s="209"/>
      <c r="F305" s="209"/>
      <c r="G305" s="210"/>
      <c r="H305" s="3"/>
    </row>
    <row r="306" spans="2:8" ht="13.5" thickBot="1" x14ac:dyDescent="0.25">
      <c r="B306" s="211"/>
      <c r="C306" s="212"/>
      <c r="D306" s="212"/>
      <c r="E306" s="212"/>
      <c r="F306" s="212"/>
      <c r="G306" s="213"/>
      <c r="H306" s="3"/>
    </row>
    <row r="307" spans="2:8" ht="13.5" thickBot="1" x14ac:dyDescent="0.25">
      <c r="B307" s="194" t="s">
        <v>44</v>
      </c>
      <c r="C307" s="195"/>
      <c r="D307" s="195"/>
      <c r="E307" s="196"/>
      <c r="F307" s="216" t="s">
        <v>43</v>
      </c>
      <c r="G307" s="217"/>
      <c r="H307" s="3"/>
    </row>
    <row r="308" spans="2:8" x14ac:dyDescent="0.2">
      <c r="B308" s="218" t="s">
        <v>45</v>
      </c>
      <c r="C308" s="219"/>
      <c r="D308" s="219"/>
      <c r="E308" s="220"/>
      <c r="F308" s="192">
        <f>SUM(F291:Y291)</f>
        <v>3989</v>
      </c>
      <c r="G308" s="146"/>
    </row>
    <row r="309" spans="2:8" x14ac:dyDescent="0.2">
      <c r="B309" s="190" t="s">
        <v>46</v>
      </c>
      <c r="C309" s="182"/>
      <c r="D309" s="182"/>
      <c r="E309" s="191"/>
      <c r="F309" s="192">
        <f>SUM(F292:Y292)</f>
        <v>18403</v>
      </c>
      <c r="G309" s="146"/>
    </row>
    <row r="310" spans="2:8" x14ac:dyDescent="0.2">
      <c r="B310" s="190" t="s">
        <v>47</v>
      </c>
      <c r="C310" s="182"/>
      <c r="D310" s="182"/>
      <c r="E310" s="191"/>
      <c r="F310" s="192">
        <f t="shared" ref="F310" si="15">SUM(F293:AC293)</f>
        <v>0</v>
      </c>
      <c r="G310" s="146"/>
    </row>
    <row r="311" spans="2:8" x14ac:dyDescent="0.2">
      <c r="B311" s="190" t="s">
        <v>48</v>
      </c>
      <c r="C311" s="182"/>
      <c r="D311" s="182"/>
      <c r="E311" s="191"/>
      <c r="F311" s="192">
        <v>3</v>
      </c>
      <c r="G311" s="146"/>
    </row>
    <row r="312" spans="2:8" x14ac:dyDescent="0.2">
      <c r="B312" s="190" t="s">
        <v>6</v>
      </c>
      <c r="C312" s="182"/>
      <c r="D312" s="182"/>
      <c r="E312" s="191"/>
      <c r="F312" s="192">
        <f>SUM(F296:Y296)</f>
        <v>8481</v>
      </c>
      <c r="G312" s="146"/>
    </row>
    <row r="313" spans="2:8" ht="13.5" thickBot="1" x14ac:dyDescent="0.25">
      <c r="B313" s="200" t="s">
        <v>49</v>
      </c>
      <c r="C313" s="201"/>
      <c r="D313" s="201"/>
      <c r="E313" s="202"/>
      <c r="F313" s="192">
        <f>SUM(F297:Y297)</f>
        <v>120</v>
      </c>
      <c r="G313" s="146"/>
    </row>
    <row r="314" spans="2:8" ht="13.5" thickBot="1" x14ac:dyDescent="0.25">
      <c r="B314" s="197" t="s">
        <v>40</v>
      </c>
      <c r="C314" s="198"/>
      <c r="D314" s="198"/>
      <c r="E314" s="199"/>
      <c r="F314" s="121">
        <f>SUM(F308:G313)</f>
        <v>30996</v>
      </c>
      <c r="G314" s="122"/>
    </row>
  </sheetData>
  <protectedRanges>
    <protectedRange password="C6EB" sqref="B18 G18 M18 S18 V20 M20 B20 B22 B24 M24 M22 V22 V24 I1:AC9 A1:H16 I10:P11 I13:U16 V12:AC16" name="INFO GENERAL"/>
  </protectedRanges>
  <mergeCells count="1538">
    <mergeCell ref="AE183:AF183"/>
    <mergeCell ref="AG183:AH183"/>
    <mergeCell ref="AE184:AF184"/>
    <mergeCell ref="AG184:AH184"/>
    <mergeCell ref="AE185:AF185"/>
    <mergeCell ref="AG185:AH185"/>
    <mergeCell ref="AE186:AF186"/>
    <mergeCell ref="AG186:AH186"/>
    <mergeCell ref="AE174:AF174"/>
    <mergeCell ref="AG174:AH174"/>
    <mergeCell ref="AE175:AF175"/>
    <mergeCell ref="AG175:AH175"/>
    <mergeCell ref="AE176:AF176"/>
    <mergeCell ref="AG176:AH176"/>
    <mergeCell ref="AE177:AF177"/>
    <mergeCell ref="AG177:AH177"/>
    <mergeCell ref="AE178:AF178"/>
    <mergeCell ref="AG178:AH178"/>
    <mergeCell ref="AE179:AF179"/>
    <mergeCell ref="AG179:AH179"/>
    <mergeCell ref="AE180:AF180"/>
    <mergeCell ref="AG180:AH180"/>
    <mergeCell ref="AE181:AF181"/>
    <mergeCell ref="AG181:AH181"/>
    <mergeCell ref="AE182:AF182"/>
    <mergeCell ref="AG182:AH182"/>
    <mergeCell ref="J56:Q56"/>
    <mergeCell ref="T56:X56"/>
    <mergeCell ref="Y56:AC56"/>
    <mergeCell ref="AF95:AG95"/>
    <mergeCell ref="AF96:AG96"/>
    <mergeCell ref="AF97:AG97"/>
    <mergeCell ref="AF98:AG98"/>
    <mergeCell ref="AF99:AG99"/>
    <mergeCell ref="AF100:AG100"/>
    <mergeCell ref="AF101:AG101"/>
    <mergeCell ref="J281:K281"/>
    <mergeCell ref="Z276:AA276"/>
    <mergeCell ref="L281:M281"/>
    <mergeCell ref="N281:O281"/>
    <mergeCell ref="P281:Q281"/>
    <mergeCell ref="R281:S281"/>
    <mergeCell ref="J278:K278"/>
    <mergeCell ref="L278:M278"/>
    <mergeCell ref="J279:K279"/>
    <mergeCell ref="R263:S263"/>
    <mergeCell ref="X227:Y227"/>
    <mergeCell ref="AB277:AC277"/>
    <mergeCell ref="AB275:AC275"/>
    <mergeCell ref="X281:Y281"/>
    <mergeCell ref="Z281:AA281"/>
    <mergeCell ref="AB261:AC261"/>
    <mergeCell ref="V265:W265"/>
    <mergeCell ref="T265:U265"/>
    <mergeCell ref="V264:W264"/>
    <mergeCell ref="AB266:AC266"/>
    <mergeCell ref="AB264:AC264"/>
    <mergeCell ref="AB265:AC265"/>
    <mergeCell ref="P267:Q267"/>
    <mergeCell ref="L276:M276"/>
    <mergeCell ref="R266:S266"/>
    <mergeCell ref="AB279:AC279"/>
    <mergeCell ref="H283:I283"/>
    <mergeCell ref="J283:K283"/>
    <mergeCell ref="L283:M283"/>
    <mergeCell ref="N283:O283"/>
    <mergeCell ref="P268:Q268"/>
    <mergeCell ref="T283:U283"/>
    <mergeCell ref="AB280:AC280"/>
    <mergeCell ref="H275:I275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N282:O282"/>
    <mergeCell ref="P282:Q282"/>
    <mergeCell ref="AB282:AC282"/>
    <mergeCell ref="R280:S280"/>
    <mergeCell ref="T280:U280"/>
    <mergeCell ref="V280:W280"/>
    <mergeCell ref="X280:Y280"/>
    <mergeCell ref="Z280:AA280"/>
    <mergeCell ref="T281:U281"/>
    <mergeCell ref="R278:S278"/>
    <mergeCell ref="V274:W274"/>
    <mergeCell ref="B246:E246"/>
    <mergeCell ref="B240:E240"/>
    <mergeCell ref="B244:E244"/>
    <mergeCell ref="V283:W283"/>
    <mergeCell ref="F270:G270"/>
    <mergeCell ref="X216:Y216"/>
    <mergeCell ref="O41:Q41"/>
    <mergeCell ref="R41:T41"/>
    <mergeCell ref="R282:S282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2:I282"/>
    <mergeCell ref="H280:I280"/>
    <mergeCell ref="F243:H243"/>
    <mergeCell ref="I46:K46"/>
    <mergeCell ref="H278:I278"/>
    <mergeCell ref="H276:I276"/>
    <mergeCell ref="J276:K276"/>
    <mergeCell ref="H281:I281"/>
    <mergeCell ref="T279:U279"/>
    <mergeCell ref="Z279:AA279"/>
    <mergeCell ref="F234:H234"/>
    <mergeCell ref="X279:Y279"/>
    <mergeCell ref="X283:Y283"/>
    <mergeCell ref="X274:Y274"/>
    <mergeCell ref="Z274:AA274"/>
    <mergeCell ref="AB274:AC274"/>
    <mergeCell ref="F250:H250"/>
    <mergeCell ref="X282:Y282"/>
    <mergeCell ref="Z282:AA282"/>
    <mergeCell ref="T282:U282"/>
    <mergeCell ref="AB227:AC227"/>
    <mergeCell ref="L224:M224"/>
    <mergeCell ref="N224:O224"/>
    <mergeCell ref="P224:Q224"/>
    <mergeCell ref="AB276:AC276"/>
    <mergeCell ref="Z269:AA269"/>
    <mergeCell ref="V229:W229"/>
    <mergeCell ref="AB226:AC226"/>
    <mergeCell ref="P227:Q227"/>
    <mergeCell ref="AB225:AC225"/>
    <mergeCell ref="Z270:AA270"/>
    <mergeCell ref="T269:U269"/>
    <mergeCell ref="Z265:AA265"/>
    <mergeCell ref="X270:Y270"/>
    <mergeCell ref="R265:S265"/>
    <mergeCell ref="Z266:AA266"/>
    <mergeCell ref="AB269:AC269"/>
    <mergeCell ref="AB268:AC268"/>
    <mergeCell ref="X269:Y269"/>
    <mergeCell ref="H229:I229"/>
    <mergeCell ref="T266:U266"/>
    <mergeCell ref="P266:Q266"/>
    <mergeCell ref="H231:I231"/>
    <mergeCell ref="V231:W231"/>
    <mergeCell ref="F254:H254"/>
    <mergeCell ref="Z231:AA231"/>
    <mergeCell ref="N230:O230"/>
    <mergeCell ref="H261:I261"/>
    <mergeCell ref="J261:K261"/>
    <mergeCell ref="V263:W263"/>
    <mergeCell ref="N263:O263"/>
    <mergeCell ref="F238:H238"/>
    <mergeCell ref="F239:H239"/>
    <mergeCell ref="F240:H240"/>
    <mergeCell ref="H230:I230"/>
    <mergeCell ref="N261:O261"/>
    <mergeCell ref="F257:H257"/>
    <mergeCell ref="F261:G261"/>
    <mergeCell ref="Z262:AA262"/>
    <mergeCell ref="T263:U263"/>
    <mergeCell ref="X262:Y262"/>
    <mergeCell ref="F244:H244"/>
    <mergeCell ref="P262:Q262"/>
    <mergeCell ref="L265:M265"/>
    <mergeCell ref="H264:I264"/>
    <mergeCell ref="B228:E228"/>
    <mergeCell ref="F227:G227"/>
    <mergeCell ref="F228:G228"/>
    <mergeCell ref="X217:Y217"/>
    <mergeCell ref="Z217:AA217"/>
    <mergeCell ref="AB217:AC217"/>
    <mergeCell ref="V217:W217"/>
    <mergeCell ref="V218:W218"/>
    <mergeCell ref="X219:Y219"/>
    <mergeCell ref="Z219:AA219"/>
    <mergeCell ref="AB219:AC219"/>
    <mergeCell ref="T217:U217"/>
    <mergeCell ref="J218:K218"/>
    <mergeCell ref="L218:M218"/>
    <mergeCell ref="N218:O218"/>
    <mergeCell ref="P218:Q218"/>
    <mergeCell ref="R218:S218"/>
    <mergeCell ref="T218:U218"/>
    <mergeCell ref="X218:Y218"/>
    <mergeCell ref="Z218:AA218"/>
    <mergeCell ref="AB218:AC218"/>
    <mergeCell ref="J219:K219"/>
    <mergeCell ref="R262:S262"/>
    <mergeCell ref="N226:O226"/>
    <mergeCell ref="P226:Q226"/>
    <mergeCell ref="R226:S226"/>
    <mergeCell ref="J231:K231"/>
    <mergeCell ref="L231:M231"/>
    <mergeCell ref="N231:O231"/>
    <mergeCell ref="P231:Q231"/>
    <mergeCell ref="H175:I175"/>
    <mergeCell ref="J175:K175"/>
    <mergeCell ref="B225:E225"/>
    <mergeCell ref="B226:E226"/>
    <mergeCell ref="J225:K225"/>
    <mergeCell ref="B227:E227"/>
    <mergeCell ref="H176:I176"/>
    <mergeCell ref="B176:E176"/>
    <mergeCell ref="B178:E178"/>
    <mergeCell ref="B179:E179"/>
    <mergeCell ref="F190:G190"/>
    <mergeCell ref="B193:E193"/>
    <mergeCell ref="B218:E218"/>
    <mergeCell ref="B219:E219"/>
    <mergeCell ref="B220:E220"/>
    <mergeCell ref="B221:E221"/>
    <mergeCell ref="B222:E222"/>
    <mergeCell ref="B224:E224"/>
    <mergeCell ref="B215:E215"/>
    <mergeCell ref="F226:G226"/>
    <mergeCell ref="B223:E223"/>
    <mergeCell ref="B217:E217"/>
    <mergeCell ref="H224:I224"/>
    <mergeCell ref="H217:I217"/>
    <mergeCell ref="F219:G219"/>
    <mergeCell ref="F217:G217"/>
    <mergeCell ref="B205:AC206"/>
    <mergeCell ref="F191:G191"/>
    <mergeCell ref="P181:Q181"/>
    <mergeCell ref="X181:Y181"/>
    <mergeCell ref="P182:Q182"/>
    <mergeCell ref="R182:S182"/>
    <mergeCell ref="B214:E214"/>
    <mergeCell ref="B209:E209"/>
    <mergeCell ref="F211:G211"/>
    <mergeCell ref="F212:G212"/>
    <mergeCell ref="V221:W221"/>
    <mergeCell ref="T224:U224"/>
    <mergeCell ref="V224:W224"/>
    <mergeCell ref="L177:M177"/>
    <mergeCell ref="P177:Q177"/>
    <mergeCell ref="F181:G181"/>
    <mergeCell ref="H181:I181"/>
    <mergeCell ref="J181:K181"/>
    <mergeCell ref="L181:M181"/>
    <mergeCell ref="N210:O210"/>
    <mergeCell ref="R207:S207"/>
    <mergeCell ref="B198:E198"/>
    <mergeCell ref="L219:M219"/>
    <mergeCell ref="V207:W207"/>
    <mergeCell ref="V180:W180"/>
    <mergeCell ref="R180:S180"/>
    <mergeCell ref="F195:G195"/>
    <mergeCell ref="F197:G197"/>
    <mergeCell ref="B196:E196"/>
    <mergeCell ref="F192:G192"/>
    <mergeCell ref="F178:G178"/>
    <mergeCell ref="H178:I178"/>
    <mergeCell ref="J178:K178"/>
    <mergeCell ref="R217:S217"/>
    <mergeCell ref="F221:G221"/>
    <mergeCell ref="H208:I208"/>
    <mergeCell ref="H210:I210"/>
    <mergeCell ref="H211:I211"/>
    <mergeCell ref="P212:Q212"/>
    <mergeCell ref="P213:Q213"/>
    <mergeCell ref="P207:Q207"/>
    <mergeCell ref="H177:I177"/>
    <mergeCell ref="J177:K177"/>
    <mergeCell ref="B197:E197"/>
    <mergeCell ref="B180:E180"/>
    <mergeCell ref="J180:K180"/>
    <mergeCell ref="F182:G182"/>
    <mergeCell ref="H182:I182"/>
    <mergeCell ref="B194:E194"/>
    <mergeCell ref="B195:E195"/>
    <mergeCell ref="F193:G193"/>
    <mergeCell ref="B190:E190"/>
    <mergeCell ref="N180:O180"/>
    <mergeCell ref="B191:E191"/>
    <mergeCell ref="F198:G198"/>
    <mergeCell ref="F213:G213"/>
    <mergeCell ref="F208:G208"/>
    <mergeCell ref="F209:G209"/>
    <mergeCell ref="F210:G210"/>
    <mergeCell ref="B192:E192"/>
    <mergeCell ref="F194:G194"/>
    <mergeCell ref="B207:E207"/>
    <mergeCell ref="F189:G189"/>
    <mergeCell ref="V225:W225"/>
    <mergeCell ref="X225:Y225"/>
    <mergeCell ref="N221:O221"/>
    <mergeCell ref="J222:K222"/>
    <mergeCell ref="L222:M222"/>
    <mergeCell ref="N222:O222"/>
    <mergeCell ref="F229:G229"/>
    <mergeCell ref="F237:H237"/>
    <mergeCell ref="H215:I215"/>
    <mergeCell ref="F262:G262"/>
    <mergeCell ref="L215:M215"/>
    <mergeCell ref="R221:S221"/>
    <mergeCell ref="P229:Q229"/>
    <mergeCell ref="F236:H236"/>
    <mergeCell ref="F246:H246"/>
    <mergeCell ref="N219:O219"/>
    <mergeCell ref="T221:U221"/>
    <mergeCell ref="F215:G215"/>
    <mergeCell ref="H222:I222"/>
    <mergeCell ref="J220:K220"/>
    <mergeCell ref="L217:M217"/>
    <mergeCell ref="N217:O217"/>
    <mergeCell ref="P217:Q217"/>
    <mergeCell ref="N228:O228"/>
    <mergeCell ref="P228:Q228"/>
    <mergeCell ref="R228:S228"/>
    <mergeCell ref="T228:U228"/>
    <mergeCell ref="F220:G220"/>
    <mergeCell ref="V223:W223"/>
    <mergeCell ref="H227:I227"/>
    <mergeCell ref="H228:I228"/>
    <mergeCell ref="H220:I220"/>
    <mergeCell ref="B92:C92"/>
    <mergeCell ref="D92:E92"/>
    <mergeCell ref="B93:C93"/>
    <mergeCell ref="D93:E93"/>
    <mergeCell ref="B94:C94"/>
    <mergeCell ref="D94:E94"/>
    <mergeCell ref="B102:C102"/>
    <mergeCell ref="D102:E102"/>
    <mergeCell ref="B97:D97"/>
    <mergeCell ref="B98:D98"/>
    <mergeCell ref="D137:E137"/>
    <mergeCell ref="B138:C138"/>
    <mergeCell ref="D138:E138"/>
    <mergeCell ref="B139:C139"/>
    <mergeCell ref="D139:E139"/>
    <mergeCell ref="D133:E133"/>
    <mergeCell ref="D91:E91"/>
    <mergeCell ref="B50:C50"/>
    <mergeCell ref="G19:L19"/>
    <mergeCell ref="B54:C54"/>
    <mergeCell ref="D54:G54"/>
    <mergeCell ref="F149:G149"/>
    <mergeCell ref="B155:C155"/>
    <mergeCell ref="D155:E155"/>
    <mergeCell ref="F155:G155"/>
    <mergeCell ref="B156:C156"/>
    <mergeCell ref="D156:E156"/>
    <mergeCell ref="F156:G156"/>
    <mergeCell ref="B149:C149"/>
    <mergeCell ref="D149:E149"/>
    <mergeCell ref="B153:G154"/>
    <mergeCell ref="F143:G143"/>
    <mergeCell ref="F144:G144"/>
    <mergeCell ref="F145:G145"/>
    <mergeCell ref="F146:G146"/>
    <mergeCell ref="F147:G147"/>
    <mergeCell ref="F148:G148"/>
    <mergeCell ref="B70:C70"/>
    <mergeCell ref="B82:C82"/>
    <mergeCell ref="D82:E82"/>
    <mergeCell ref="B83:C83"/>
    <mergeCell ref="D83:E83"/>
    <mergeCell ref="B81:E81"/>
    <mergeCell ref="B84:C84"/>
    <mergeCell ref="D84:E84"/>
    <mergeCell ref="B85:C85"/>
    <mergeCell ref="D85:E85"/>
    <mergeCell ref="B86:C86"/>
    <mergeCell ref="D86:E86"/>
    <mergeCell ref="J55:Q55"/>
    <mergeCell ref="J57:Q57"/>
    <mergeCell ref="B89:C89"/>
    <mergeCell ref="D89:E89"/>
    <mergeCell ref="F142:G142"/>
    <mergeCell ref="B136:G136"/>
    <mergeCell ref="D66:E66"/>
    <mergeCell ref="D57:G57"/>
    <mergeCell ref="B71:C71"/>
    <mergeCell ref="F137:G137"/>
    <mergeCell ref="F138:G138"/>
    <mergeCell ref="F139:G139"/>
    <mergeCell ref="F140:G140"/>
    <mergeCell ref="F141:G141"/>
    <mergeCell ref="D67:E67"/>
    <mergeCell ref="B57:C57"/>
    <mergeCell ref="B66:C66"/>
    <mergeCell ref="B87:C87"/>
    <mergeCell ref="D87:E87"/>
    <mergeCell ref="B88:C88"/>
    <mergeCell ref="D88:E88"/>
    <mergeCell ref="B90:C90"/>
    <mergeCell ref="D90:E90"/>
    <mergeCell ref="B91:C91"/>
    <mergeCell ref="D123:E123"/>
    <mergeCell ref="B120:C120"/>
    <mergeCell ref="B124:C124"/>
    <mergeCell ref="D124:E124"/>
    <mergeCell ref="B125:C125"/>
    <mergeCell ref="D125:E125"/>
    <mergeCell ref="D111:E111"/>
    <mergeCell ref="B137:C137"/>
    <mergeCell ref="D51:G51"/>
    <mergeCell ref="D78:E78"/>
    <mergeCell ref="D77:E77"/>
    <mergeCell ref="B74:C74"/>
    <mergeCell ref="B75:C75"/>
    <mergeCell ref="B76:C76"/>
    <mergeCell ref="B69:C69"/>
    <mergeCell ref="D74:E74"/>
    <mergeCell ref="D76:E76"/>
    <mergeCell ref="B72:C72"/>
    <mergeCell ref="B73:C73"/>
    <mergeCell ref="D71:E71"/>
    <mergeCell ref="B77:C77"/>
    <mergeCell ref="B78:C78"/>
    <mergeCell ref="D72:E72"/>
    <mergeCell ref="D73:E73"/>
    <mergeCell ref="B65:E65"/>
    <mergeCell ref="B68:C68"/>
    <mergeCell ref="D75:E75"/>
    <mergeCell ref="B67:C67"/>
    <mergeCell ref="D68:E68"/>
    <mergeCell ref="D69:E69"/>
    <mergeCell ref="D70:E70"/>
    <mergeCell ref="B55:C55"/>
    <mergeCell ref="D55:G55"/>
    <mergeCell ref="B52:C52"/>
    <mergeCell ref="D52:G52"/>
    <mergeCell ref="B53:C53"/>
    <mergeCell ref="D53:G53"/>
    <mergeCell ref="B56:C56"/>
    <mergeCell ref="D56:G56"/>
    <mergeCell ref="T53:X53"/>
    <mergeCell ref="Y51:AC51"/>
    <mergeCell ref="J53:Q53"/>
    <mergeCell ref="Y55:AC55"/>
    <mergeCell ref="B126:C126"/>
    <mergeCell ref="D126:E126"/>
    <mergeCell ref="B127:C127"/>
    <mergeCell ref="D127:E127"/>
    <mergeCell ref="B128:C128"/>
    <mergeCell ref="D128:E128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10:E110"/>
    <mergeCell ref="B110:C110"/>
    <mergeCell ref="B111:C111"/>
    <mergeCell ref="B112:C112"/>
    <mergeCell ref="D112:E112"/>
    <mergeCell ref="J52:Q52"/>
    <mergeCell ref="Y54:AC54"/>
    <mergeCell ref="T54:X54"/>
    <mergeCell ref="J54:Q54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T57:X57"/>
    <mergeCell ref="B119:E119"/>
    <mergeCell ref="B100:E101"/>
    <mergeCell ref="D143:E143"/>
    <mergeCell ref="B141:C141"/>
    <mergeCell ref="D141:E141"/>
    <mergeCell ref="B142:C142"/>
    <mergeCell ref="B133:C133"/>
    <mergeCell ref="B113:C113"/>
    <mergeCell ref="D113:E113"/>
    <mergeCell ref="B114:C114"/>
    <mergeCell ref="D114:E114"/>
    <mergeCell ref="B121:C121"/>
    <mergeCell ref="D121:E121"/>
    <mergeCell ref="D120:E120"/>
    <mergeCell ref="B122:C122"/>
    <mergeCell ref="D122:E122"/>
    <mergeCell ref="B123:C123"/>
    <mergeCell ref="B95:C95"/>
    <mergeCell ref="D95:E95"/>
    <mergeCell ref="E98:F98"/>
    <mergeCell ref="E97:F97"/>
    <mergeCell ref="D109:E109"/>
    <mergeCell ref="B140:C140"/>
    <mergeCell ref="D140:E140"/>
    <mergeCell ref="B129:C129"/>
    <mergeCell ref="D129:E129"/>
    <mergeCell ref="B143:C143"/>
    <mergeCell ref="B130:C130"/>
    <mergeCell ref="D130:E130"/>
    <mergeCell ref="B131:C131"/>
    <mergeCell ref="D131:E131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7:AC57"/>
    <mergeCell ref="X220:Y220"/>
    <mergeCell ref="V220:W220"/>
    <mergeCell ref="Z224:AA224"/>
    <mergeCell ref="AB224:AC224"/>
    <mergeCell ref="L225:M225"/>
    <mergeCell ref="N225:O225"/>
    <mergeCell ref="P225:Q225"/>
    <mergeCell ref="P209:Q209"/>
    <mergeCell ref="P210:Q210"/>
    <mergeCell ref="X221:Y221"/>
    <mergeCell ref="R224:S224"/>
    <mergeCell ref="N211:O211"/>
    <mergeCell ref="N212:O212"/>
    <mergeCell ref="N213:O213"/>
    <mergeCell ref="N214:O214"/>
    <mergeCell ref="N215:O215"/>
    <mergeCell ref="N216:O216"/>
    <mergeCell ref="AB209:AC209"/>
    <mergeCell ref="X223:Y223"/>
    <mergeCell ref="Z222:AA222"/>
    <mergeCell ref="AB222:AC222"/>
    <mergeCell ref="T220:U220"/>
    <mergeCell ref="AB220:AC220"/>
    <mergeCell ref="N298:O298"/>
    <mergeCell ref="AB230:AC230"/>
    <mergeCell ref="Z216:AA216"/>
    <mergeCell ref="AB216:AC216"/>
    <mergeCell ref="T268:U268"/>
    <mergeCell ref="T267:U267"/>
    <mergeCell ref="V267:W267"/>
    <mergeCell ref="X267:Y267"/>
    <mergeCell ref="V266:W266"/>
    <mergeCell ref="V268:W268"/>
    <mergeCell ref="Z267:AA267"/>
    <mergeCell ref="X291:Y291"/>
    <mergeCell ref="AB228:AC228"/>
    <mergeCell ref="P275:Q275"/>
    <mergeCell ref="R275:S275"/>
    <mergeCell ref="AB278:AC278"/>
    <mergeCell ref="T275:U275"/>
    <mergeCell ref="V275:W275"/>
    <mergeCell ref="X261:Y261"/>
    <mergeCell ref="X275:Y275"/>
    <mergeCell ref="T216:U216"/>
    <mergeCell ref="V216:W216"/>
    <mergeCell ref="R216:S216"/>
    <mergeCell ref="Z229:AA229"/>
    <mergeCell ref="AB229:AC229"/>
    <mergeCell ref="AB221:AC221"/>
    <mergeCell ref="R222:S222"/>
    <mergeCell ref="T222:U222"/>
    <mergeCell ref="V222:W222"/>
    <mergeCell ref="X222:Y222"/>
    <mergeCell ref="P221:Q221"/>
    <mergeCell ref="Z275:AA275"/>
    <mergeCell ref="X292:Y292"/>
    <mergeCell ref="R210:S210"/>
    <mergeCell ref="T210:U210"/>
    <mergeCell ref="R211:S211"/>
    <mergeCell ref="V211:W211"/>
    <mergeCell ref="R213:S213"/>
    <mergeCell ref="T213:U213"/>
    <mergeCell ref="T211:U211"/>
    <mergeCell ref="R212:S212"/>
    <mergeCell ref="T212:U212"/>
    <mergeCell ref="X268:Y268"/>
    <mergeCell ref="X266:Y266"/>
    <mergeCell ref="V291:W291"/>
    <mergeCell ref="X276:Y276"/>
    <mergeCell ref="R273:S273"/>
    <mergeCell ref="T273:U273"/>
    <mergeCell ref="V273:W273"/>
    <mergeCell ref="X273:Y273"/>
    <mergeCell ref="T229:U229"/>
    <mergeCell ref="X265:Y265"/>
    <mergeCell ref="R264:S264"/>
    <mergeCell ref="V269:W269"/>
    <mergeCell ref="T230:U230"/>
    <mergeCell ref="X228:Y228"/>
    <mergeCell ref="V215:W215"/>
    <mergeCell ref="X215:Y215"/>
    <mergeCell ref="V230:W230"/>
    <mergeCell ref="X230:Y230"/>
    <mergeCell ref="V262:W262"/>
    <mergeCell ref="T262:U262"/>
    <mergeCell ref="R231:S231"/>
    <mergeCell ref="T231:U231"/>
    <mergeCell ref="P264:Q264"/>
    <mergeCell ref="H262:I262"/>
    <mergeCell ref="R261:S261"/>
    <mergeCell ref="T261:U261"/>
    <mergeCell ref="X263:Y263"/>
    <mergeCell ref="T226:U226"/>
    <mergeCell ref="V226:W226"/>
    <mergeCell ref="X226:Y226"/>
    <mergeCell ref="J228:K228"/>
    <mergeCell ref="N227:O227"/>
    <mergeCell ref="L229:M229"/>
    <mergeCell ref="N229:O229"/>
    <mergeCell ref="L263:M263"/>
    <mergeCell ref="J262:K262"/>
    <mergeCell ref="L262:M262"/>
    <mergeCell ref="N262:O262"/>
    <mergeCell ref="V228:W228"/>
    <mergeCell ref="B259:AC260"/>
    <mergeCell ref="Z230:AA230"/>
    <mergeCell ref="P261:Q261"/>
    <mergeCell ref="X231:Y231"/>
    <mergeCell ref="F255:H255"/>
    <mergeCell ref="F256:H256"/>
    <mergeCell ref="F252:H252"/>
    <mergeCell ref="B242:E242"/>
    <mergeCell ref="B261:E261"/>
    <mergeCell ref="B255:E255"/>
    <mergeCell ref="B256:E256"/>
    <mergeCell ref="B245:E245"/>
    <mergeCell ref="B243:E243"/>
    <mergeCell ref="F263:G263"/>
    <mergeCell ref="H226:I226"/>
    <mergeCell ref="F222:G222"/>
    <mergeCell ref="F224:G224"/>
    <mergeCell ref="H212:I212"/>
    <mergeCell ref="H213:I213"/>
    <mergeCell ref="H214:I214"/>
    <mergeCell ref="J209:K209"/>
    <mergeCell ref="J210:K210"/>
    <mergeCell ref="J211:K211"/>
    <mergeCell ref="L209:M209"/>
    <mergeCell ref="L210:M210"/>
    <mergeCell ref="J216:K216"/>
    <mergeCell ref="L213:M213"/>
    <mergeCell ref="F214:G214"/>
    <mergeCell ref="F216:G216"/>
    <mergeCell ref="J226:K226"/>
    <mergeCell ref="L226:M226"/>
    <mergeCell ref="J215:K215"/>
    <mergeCell ref="H216:I216"/>
    <mergeCell ref="H209:I209"/>
    <mergeCell ref="H218:I218"/>
    <mergeCell ref="H219:I219"/>
    <mergeCell ref="H221:I221"/>
    <mergeCell ref="L214:M214"/>
    <mergeCell ref="Z220:AA220"/>
    <mergeCell ref="Z212:AA212"/>
    <mergeCell ref="AB212:AC212"/>
    <mergeCell ref="Z213:AA213"/>
    <mergeCell ref="R230:S230"/>
    <mergeCell ref="P230:Q230"/>
    <mergeCell ref="Z226:AA226"/>
    <mergeCell ref="Z221:AA221"/>
    <mergeCell ref="Z225:AA225"/>
    <mergeCell ref="Z227:AA227"/>
    <mergeCell ref="P219:Q219"/>
    <mergeCell ref="V219:W219"/>
    <mergeCell ref="Z228:AA228"/>
    <mergeCell ref="V227:W227"/>
    <mergeCell ref="R229:S229"/>
    <mergeCell ref="R227:S227"/>
    <mergeCell ref="T227:U227"/>
    <mergeCell ref="R220:S220"/>
    <mergeCell ref="P216:Q216"/>
    <mergeCell ref="P214:Q214"/>
    <mergeCell ref="P215:Q215"/>
    <mergeCell ref="T215:U215"/>
    <mergeCell ref="T219:U219"/>
    <mergeCell ref="X224:Y224"/>
    <mergeCell ref="X229:Y229"/>
    <mergeCell ref="Z214:AA214"/>
    <mergeCell ref="R215:S215"/>
    <mergeCell ref="R219:S219"/>
    <mergeCell ref="P222:Q222"/>
    <mergeCell ref="P223:Q223"/>
    <mergeCell ref="R223:S223"/>
    <mergeCell ref="T223:U223"/>
    <mergeCell ref="AB298:AC298"/>
    <mergeCell ref="Z263:AA263"/>
    <mergeCell ref="AB263:AC263"/>
    <mergeCell ref="V261:W261"/>
    <mergeCell ref="L261:M261"/>
    <mergeCell ref="L271:M271"/>
    <mergeCell ref="H271:I271"/>
    <mergeCell ref="R268:S268"/>
    <mergeCell ref="J264:K264"/>
    <mergeCell ref="L264:M264"/>
    <mergeCell ref="N264:O264"/>
    <mergeCell ref="F267:G267"/>
    <mergeCell ref="F265:G265"/>
    <mergeCell ref="J266:K266"/>
    <mergeCell ref="H274:I274"/>
    <mergeCell ref="J274:K274"/>
    <mergeCell ref="L274:M274"/>
    <mergeCell ref="P290:Q290"/>
    <mergeCell ref="R274:S274"/>
    <mergeCell ref="F264:G264"/>
    <mergeCell ref="H298:I298"/>
    <mergeCell ref="B284:M284"/>
    <mergeCell ref="B290:E290"/>
    <mergeCell ref="F290:G290"/>
    <mergeCell ref="H290:I290"/>
    <mergeCell ref="H265:I265"/>
    <mergeCell ref="F277:G277"/>
    <mergeCell ref="H277:I277"/>
    <mergeCell ref="J277:K277"/>
    <mergeCell ref="P271:Q271"/>
    <mergeCell ref="T264:U264"/>
    <mergeCell ref="R298:S298"/>
    <mergeCell ref="P291:Q291"/>
    <mergeCell ref="L211:M211"/>
    <mergeCell ref="L230:M230"/>
    <mergeCell ref="J227:K227"/>
    <mergeCell ref="L227:M227"/>
    <mergeCell ref="F225:G225"/>
    <mergeCell ref="J224:K224"/>
    <mergeCell ref="J217:K217"/>
    <mergeCell ref="J221:K221"/>
    <mergeCell ref="L221:M221"/>
    <mergeCell ref="L228:M228"/>
    <mergeCell ref="F241:H241"/>
    <mergeCell ref="F242:H242"/>
    <mergeCell ref="J230:K230"/>
    <mergeCell ref="F249:H249"/>
    <mergeCell ref="F251:H251"/>
    <mergeCell ref="F245:H245"/>
    <mergeCell ref="F230:G230"/>
    <mergeCell ref="H223:I223"/>
    <mergeCell ref="J223:K223"/>
    <mergeCell ref="L223:M223"/>
    <mergeCell ref="L220:M220"/>
    <mergeCell ref="J229:K229"/>
    <mergeCell ref="F235:H235"/>
    <mergeCell ref="F223:G223"/>
    <mergeCell ref="J212:K212"/>
    <mergeCell ref="J213:K213"/>
    <mergeCell ref="J214:K214"/>
    <mergeCell ref="L212:M212"/>
    <mergeCell ref="L272:M272"/>
    <mergeCell ref="N272:O272"/>
    <mergeCell ref="H225:I225"/>
    <mergeCell ref="B238:E238"/>
    <mergeCell ref="B239:E239"/>
    <mergeCell ref="B234:E234"/>
    <mergeCell ref="B241:E241"/>
    <mergeCell ref="B250:E250"/>
    <mergeCell ref="B247:E247"/>
    <mergeCell ref="B237:E237"/>
    <mergeCell ref="B235:E235"/>
    <mergeCell ref="B236:E236"/>
    <mergeCell ref="R267:S267"/>
    <mergeCell ref="J290:K290"/>
    <mergeCell ref="F273:G273"/>
    <mergeCell ref="F274:G274"/>
    <mergeCell ref="J267:K267"/>
    <mergeCell ref="L267:M267"/>
    <mergeCell ref="N268:O268"/>
    <mergeCell ref="R283:S283"/>
    <mergeCell ref="R276:S276"/>
    <mergeCell ref="B267:E267"/>
    <mergeCell ref="N290:O290"/>
    <mergeCell ref="J269:K269"/>
    <mergeCell ref="L269:M269"/>
    <mergeCell ref="N269:O269"/>
    <mergeCell ref="F268:G268"/>
    <mergeCell ref="H268:I268"/>
    <mergeCell ref="J268:K268"/>
    <mergeCell ref="L268:M268"/>
    <mergeCell ref="N265:O265"/>
    <mergeCell ref="H279:I279"/>
    <mergeCell ref="F280:G280"/>
    <mergeCell ref="F266:G266"/>
    <mergeCell ref="H270:I270"/>
    <mergeCell ref="B273:E273"/>
    <mergeCell ref="L266:M266"/>
    <mergeCell ref="F269:G269"/>
    <mergeCell ref="H269:I269"/>
    <mergeCell ref="L270:M270"/>
    <mergeCell ref="N270:O270"/>
    <mergeCell ref="B257:E257"/>
    <mergeCell ref="B262:E262"/>
    <mergeCell ref="B266:E266"/>
    <mergeCell ref="B268:E268"/>
    <mergeCell ref="B269:E269"/>
    <mergeCell ref="B249:E249"/>
    <mergeCell ref="H266:I266"/>
    <mergeCell ref="J271:K271"/>
    <mergeCell ref="F271:G271"/>
    <mergeCell ref="N266:O266"/>
    <mergeCell ref="Z261:AA261"/>
    <mergeCell ref="Z264:AA264"/>
    <mergeCell ref="J265:K265"/>
    <mergeCell ref="F253:H253"/>
    <mergeCell ref="Z273:AA273"/>
    <mergeCell ref="P273:Q273"/>
    <mergeCell ref="Z268:AA268"/>
    <mergeCell ref="V271:W271"/>
    <mergeCell ref="J270:K270"/>
    <mergeCell ref="P272:Q272"/>
    <mergeCell ref="R269:S269"/>
    <mergeCell ref="B265:E265"/>
    <mergeCell ref="H263:I263"/>
    <mergeCell ref="J263:K263"/>
    <mergeCell ref="P265:Q265"/>
    <mergeCell ref="P263:Q263"/>
    <mergeCell ref="F293:G293"/>
    <mergeCell ref="T292:U292"/>
    <mergeCell ref="B281:E281"/>
    <mergeCell ref="V292:W292"/>
    <mergeCell ref="T291:U291"/>
    <mergeCell ref="Z292:AA292"/>
    <mergeCell ref="AB292:AC292"/>
    <mergeCell ref="B291:E291"/>
    <mergeCell ref="V290:W290"/>
    <mergeCell ref="B288:AC289"/>
    <mergeCell ref="B277:E277"/>
    <mergeCell ref="B276:E276"/>
    <mergeCell ref="B271:E271"/>
    <mergeCell ref="B272:E272"/>
    <mergeCell ref="H273:I273"/>
    <mergeCell ref="L273:M273"/>
    <mergeCell ref="N273:O273"/>
    <mergeCell ref="P283:Q283"/>
    <mergeCell ref="H272:I272"/>
    <mergeCell ref="R290:S290"/>
    <mergeCell ref="L277:M277"/>
    <mergeCell ref="N277:O277"/>
    <mergeCell ref="P277:Q277"/>
    <mergeCell ref="R277:S277"/>
    <mergeCell ref="T272:U272"/>
    <mergeCell ref="N271:O271"/>
    <mergeCell ref="B283:E283"/>
    <mergeCell ref="Z271:AA271"/>
    <mergeCell ref="R291:S291"/>
    <mergeCell ref="N291:O291"/>
    <mergeCell ref="H291:I291"/>
    <mergeCell ref="V282:W282"/>
    <mergeCell ref="N295:O295"/>
    <mergeCell ref="F281:G281"/>
    <mergeCell ref="X290:Y290"/>
    <mergeCell ref="X294:Y294"/>
    <mergeCell ref="Z294:AA294"/>
    <mergeCell ref="AB294:AC294"/>
    <mergeCell ref="Z291:AA291"/>
    <mergeCell ref="P280:Q280"/>
    <mergeCell ref="AB272:AC272"/>
    <mergeCell ref="B285:M285"/>
    <mergeCell ref="F291:G291"/>
    <mergeCell ref="L290:M290"/>
    <mergeCell ref="F282:G282"/>
    <mergeCell ref="F283:G283"/>
    <mergeCell ref="J275:K275"/>
    <mergeCell ref="L275:M275"/>
    <mergeCell ref="J272:K272"/>
    <mergeCell ref="X278:Y278"/>
    <mergeCell ref="Z278:AA278"/>
    <mergeCell ref="AB281:AC281"/>
    <mergeCell ref="N280:O280"/>
    <mergeCell ref="J291:K291"/>
    <mergeCell ref="L291:M291"/>
    <mergeCell ref="N275:O275"/>
    <mergeCell ref="Z283:AA283"/>
    <mergeCell ref="AB283:AC283"/>
    <mergeCell ref="J282:K282"/>
    <mergeCell ref="L282:M282"/>
    <mergeCell ref="P274:Q274"/>
    <mergeCell ref="N278:O278"/>
    <mergeCell ref="P278:Q278"/>
    <mergeCell ref="N274:O274"/>
    <mergeCell ref="T271:U271"/>
    <mergeCell ref="X271:Y271"/>
    <mergeCell ref="AB273:AC273"/>
    <mergeCell ref="AB290:AC290"/>
    <mergeCell ref="AB271:AC271"/>
    <mergeCell ref="Z272:AA272"/>
    <mergeCell ref="R271:S271"/>
    <mergeCell ref="V272:W272"/>
    <mergeCell ref="X272:Y272"/>
    <mergeCell ref="F272:G272"/>
    <mergeCell ref="J273:K273"/>
    <mergeCell ref="J280:K280"/>
    <mergeCell ref="L280:M280"/>
    <mergeCell ref="Z290:AA290"/>
    <mergeCell ref="R272:S272"/>
    <mergeCell ref="L279:M279"/>
    <mergeCell ref="N279:O279"/>
    <mergeCell ref="P279:Q279"/>
    <mergeCell ref="R279:S279"/>
    <mergeCell ref="T278:U278"/>
    <mergeCell ref="V278:W278"/>
    <mergeCell ref="T277:U277"/>
    <mergeCell ref="V277:W277"/>
    <mergeCell ref="X277:Y277"/>
    <mergeCell ref="Z277:AA277"/>
    <mergeCell ref="T276:U276"/>
    <mergeCell ref="N276:O276"/>
    <mergeCell ref="P276:Q276"/>
    <mergeCell ref="T274:U274"/>
    <mergeCell ref="V281:W281"/>
    <mergeCell ref="V279:W279"/>
    <mergeCell ref="V276:W276"/>
    <mergeCell ref="B274:E274"/>
    <mergeCell ref="B298:E298"/>
    <mergeCell ref="AB296:AC296"/>
    <mergeCell ref="AB297:AC297"/>
    <mergeCell ref="X297:Y297"/>
    <mergeCell ref="Z297:AA297"/>
    <mergeCell ref="T297:U297"/>
    <mergeCell ref="V297:W297"/>
    <mergeCell ref="F297:G297"/>
    <mergeCell ref="H297:I297"/>
    <mergeCell ref="J297:K297"/>
    <mergeCell ref="L297:M297"/>
    <mergeCell ref="N297:O297"/>
    <mergeCell ref="P297:Q297"/>
    <mergeCell ref="F294:G294"/>
    <mergeCell ref="H294:I294"/>
    <mergeCell ref="J294:K294"/>
    <mergeCell ref="L294:M294"/>
    <mergeCell ref="N294:O294"/>
    <mergeCell ref="T295:U295"/>
    <mergeCell ref="V295:W295"/>
    <mergeCell ref="X295:Y295"/>
    <mergeCell ref="Z295:AA295"/>
    <mergeCell ref="AB295:AC295"/>
    <mergeCell ref="R296:S296"/>
    <mergeCell ref="T296:U296"/>
    <mergeCell ref="L295:M295"/>
    <mergeCell ref="F295:G295"/>
    <mergeCell ref="H295:I295"/>
    <mergeCell ref="J295:K295"/>
    <mergeCell ref="AB291:AC291"/>
    <mergeCell ref="B293:E293"/>
    <mergeCell ref="B308:E308"/>
    <mergeCell ref="P298:Q298"/>
    <mergeCell ref="B16:U16"/>
    <mergeCell ref="B20:E20"/>
    <mergeCell ref="B17:U17"/>
    <mergeCell ref="B216:E216"/>
    <mergeCell ref="B248:E248"/>
    <mergeCell ref="L298:M298"/>
    <mergeCell ref="B232:H233"/>
    <mergeCell ref="B213:E213"/>
    <mergeCell ref="N207:O207"/>
    <mergeCell ref="J207:K207"/>
    <mergeCell ref="H267:I267"/>
    <mergeCell ref="F247:H247"/>
    <mergeCell ref="F248:H248"/>
    <mergeCell ref="B251:E251"/>
    <mergeCell ref="B252:E252"/>
    <mergeCell ref="N267:O267"/>
    <mergeCell ref="B253:E253"/>
    <mergeCell ref="B278:E278"/>
    <mergeCell ref="F275:G275"/>
    <mergeCell ref="B254:E254"/>
    <mergeCell ref="T290:U290"/>
    <mergeCell ref="B230:E230"/>
    <mergeCell ref="B229:E229"/>
    <mergeCell ref="B282:E282"/>
    <mergeCell ref="B270:E270"/>
    <mergeCell ref="B263:E263"/>
    <mergeCell ref="B264:E264"/>
    <mergeCell ref="B275:E275"/>
    <mergeCell ref="B280:E280"/>
    <mergeCell ref="B279:E279"/>
    <mergeCell ref="R292:S292"/>
    <mergeCell ref="P180:Q180"/>
    <mergeCell ref="Z298:AA298"/>
    <mergeCell ref="X298:Y298"/>
    <mergeCell ref="F312:G312"/>
    <mergeCell ref="B305:G306"/>
    <mergeCell ref="F298:G298"/>
    <mergeCell ref="B309:E309"/>
    <mergeCell ref="F307:G307"/>
    <mergeCell ref="B312:E312"/>
    <mergeCell ref="F309:G309"/>
    <mergeCell ref="F310:G310"/>
    <mergeCell ref="F311:G311"/>
    <mergeCell ref="V296:W296"/>
    <mergeCell ref="X296:Y296"/>
    <mergeCell ref="Z296:AA296"/>
    <mergeCell ref="P294:Q294"/>
    <mergeCell ref="R294:S294"/>
    <mergeCell ref="T294:U294"/>
    <mergeCell ref="V294:W294"/>
    <mergeCell ref="H296:I296"/>
    <mergeCell ref="J296:K296"/>
    <mergeCell ref="L296:M296"/>
    <mergeCell ref="N296:O296"/>
    <mergeCell ref="F296:G296"/>
    <mergeCell ref="P296:Q296"/>
    <mergeCell ref="R295:S295"/>
    <mergeCell ref="P295:Q295"/>
    <mergeCell ref="V298:W298"/>
    <mergeCell ref="J298:K298"/>
    <mergeCell ref="R297:S297"/>
    <mergeCell ref="B310:E310"/>
    <mergeCell ref="B311:E311"/>
    <mergeCell ref="T298:U298"/>
    <mergeCell ref="F313:G313"/>
    <mergeCell ref="F314:G314"/>
    <mergeCell ref="B294:E294"/>
    <mergeCell ref="B296:E296"/>
    <mergeCell ref="B297:E297"/>
    <mergeCell ref="B307:E307"/>
    <mergeCell ref="B314:E314"/>
    <mergeCell ref="B313:E313"/>
    <mergeCell ref="F292:G292"/>
    <mergeCell ref="B174:E174"/>
    <mergeCell ref="F174:G174"/>
    <mergeCell ref="H174:I174"/>
    <mergeCell ref="J174:K174"/>
    <mergeCell ref="L174:M174"/>
    <mergeCell ref="N174:O174"/>
    <mergeCell ref="N175:O175"/>
    <mergeCell ref="T175:U175"/>
    <mergeCell ref="F308:G308"/>
    <mergeCell ref="B295:E295"/>
    <mergeCell ref="F218:G218"/>
    <mergeCell ref="L176:M176"/>
    <mergeCell ref="B292:E292"/>
    <mergeCell ref="F276:G276"/>
    <mergeCell ref="F278:G278"/>
    <mergeCell ref="F279:G279"/>
    <mergeCell ref="H292:I292"/>
    <mergeCell ref="J292:K292"/>
    <mergeCell ref="L292:M292"/>
    <mergeCell ref="N292:O292"/>
    <mergeCell ref="P292:Q292"/>
    <mergeCell ref="P175:Q175"/>
    <mergeCell ref="R175:S175"/>
    <mergeCell ref="B175:E175"/>
    <mergeCell ref="F175:G175"/>
    <mergeCell ref="AB175:AC175"/>
    <mergeCell ref="N177:O177"/>
    <mergeCell ref="AB181:AC181"/>
    <mergeCell ref="Z180:AA180"/>
    <mergeCell ref="Z181:AA181"/>
    <mergeCell ref="B161:C161"/>
    <mergeCell ref="Z177:AA177"/>
    <mergeCell ref="AB176:AC176"/>
    <mergeCell ref="AB177:AC177"/>
    <mergeCell ref="L175:M175"/>
    <mergeCell ref="X176:Y176"/>
    <mergeCell ref="V175:W175"/>
    <mergeCell ref="B147:C147"/>
    <mergeCell ref="D147:E147"/>
    <mergeCell ref="B148:C148"/>
    <mergeCell ref="D148:E148"/>
    <mergeCell ref="B150:C150"/>
    <mergeCell ref="D150:E150"/>
    <mergeCell ref="B177:E177"/>
    <mergeCell ref="F177:G177"/>
    <mergeCell ref="B157:C157"/>
    <mergeCell ref="D157:E157"/>
    <mergeCell ref="F157:G157"/>
    <mergeCell ref="B158:C158"/>
    <mergeCell ref="D158:E158"/>
    <mergeCell ref="F158:G158"/>
    <mergeCell ref="D163:E163"/>
    <mergeCell ref="F163:G163"/>
    <mergeCell ref="B164:C164"/>
    <mergeCell ref="D164:E164"/>
    <mergeCell ref="F164:G164"/>
    <mergeCell ref="T173:U173"/>
    <mergeCell ref="X173:Y173"/>
    <mergeCell ref="Z173:AA173"/>
    <mergeCell ref="AB173:AC173"/>
    <mergeCell ref="P174:Q174"/>
    <mergeCell ref="B171:AC172"/>
    <mergeCell ref="Z174:AA174"/>
    <mergeCell ref="B167:C167"/>
    <mergeCell ref="D167:E167"/>
    <mergeCell ref="F167:G167"/>
    <mergeCell ref="B132:C132"/>
    <mergeCell ref="D132:E132"/>
    <mergeCell ref="D142:E142"/>
    <mergeCell ref="V174:W174"/>
    <mergeCell ref="T174:U174"/>
    <mergeCell ref="B146:C146"/>
    <mergeCell ref="D146:E146"/>
    <mergeCell ref="B144:C144"/>
    <mergeCell ref="D144:E144"/>
    <mergeCell ref="B145:C145"/>
    <mergeCell ref="F150:G150"/>
    <mergeCell ref="D145:E145"/>
    <mergeCell ref="B168:C168"/>
    <mergeCell ref="D168:E168"/>
    <mergeCell ref="F168:G168"/>
    <mergeCell ref="B173:E173"/>
    <mergeCell ref="R174:S174"/>
    <mergeCell ref="X175:Y175"/>
    <mergeCell ref="Z175:AA175"/>
    <mergeCell ref="X174:Y174"/>
    <mergeCell ref="B159:C159"/>
    <mergeCell ref="D159:E159"/>
    <mergeCell ref="F159:G159"/>
    <mergeCell ref="B160:C160"/>
    <mergeCell ref="D160:E160"/>
    <mergeCell ref="F176:G176"/>
    <mergeCell ref="T176:U176"/>
    <mergeCell ref="B162:C162"/>
    <mergeCell ref="D162:E162"/>
    <mergeCell ref="F162:G162"/>
    <mergeCell ref="B163:C163"/>
    <mergeCell ref="AB174:AC174"/>
    <mergeCell ref="F173:G173"/>
    <mergeCell ref="H173:I173"/>
    <mergeCell ref="J173:K173"/>
    <mergeCell ref="L173:M173"/>
    <mergeCell ref="N173:O173"/>
    <mergeCell ref="P173:Q173"/>
    <mergeCell ref="R173:S173"/>
    <mergeCell ref="V173:W173"/>
    <mergeCell ref="D161:E161"/>
    <mergeCell ref="F161:G161"/>
    <mergeCell ref="F160:G160"/>
    <mergeCell ref="B165:C165"/>
    <mergeCell ref="D165:E165"/>
    <mergeCell ref="F165:G165"/>
    <mergeCell ref="B166:C166"/>
    <mergeCell ref="D166:E166"/>
    <mergeCell ref="F166:G166"/>
    <mergeCell ref="Z210:AA210"/>
    <mergeCell ref="AB210:AC210"/>
    <mergeCell ref="X177:Y177"/>
    <mergeCell ref="R177:S177"/>
    <mergeCell ref="J176:K176"/>
    <mergeCell ref="T177:U177"/>
    <mergeCell ref="P176:Q176"/>
    <mergeCell ref="R176:S176"/>
    <mergeCell ref="X178:Y178"/>
    <mergeCell ref="Z178:AA178"/>
    <mergeCell ref="N176:O176"/>
    <mergeCell ref="X207:Y207"/>
    <mergeCell ref="AB214:AC214"/>
    <mergeCell ref="X211:Y211"/>
    <mergeCell ref="V212:W212"/>
    <mergeCell ref="X212:Y212"/>
    <mergeCell ref="V213:W213"/>
    <mergeCell ref="X213:Y213"/>
    <mergeCell ref="V214:W214"/>
    <mergeCell ref="X214:Y214"/>
    <mergeCell ref="X179:Y179"/>
    <mergeCell ref="Z179:AA179"/>
    <mergeCell ref="AB179:AC179"/>
    <mergeCell ref="L180:M180"/>
    <mergeCell ref="Z176:AA176"/>
    <mergeCell ref="L207:M207"/>
    <mergeCell ref="V178:W178"/>
    <mergeCell ref="AB180:AC180"/>
    <mergeCell ref="V182:W182"/>
    <mergeCell ref="X182:Y182"/>
    <mergeCell ref="Z182:AA182"/>
    <mergeCell ref="AB182:AC182"/>
    <mergeCell ref="X180:Y180"/>
    <mergeCell ref="T181:U181"/>
    <mergeCell ref="F180:G180"/>
    <mergeCell ref="B187:G188"/>
    <mergeCell ref="P220:Q220"/>
    <mergeCell ref="V176:W176"/>
    <mergeCell ref="V177:W177"/>
    <mergeCell ref="B210:E210"/>
    <mergeCell ref="B211:E211"/>
    <mergeCell ref="B212:E212"/>
    <mergeCell ref="R209:S209"/>
    <mergeCell ref="T209:U209"/>
    <mergeCell ref="R181:S181"/>
    <mergeCell ref="F196:G196"/>
    <mergeCell ref="B182:E182"/>
    <mergeCell ref="J182:K182"/>
    <mergeCell ref="L182:M182"/>
    <mergeCell ref="N182:O182"/>
    <mergeCell ref="N181:O181"/>
    <mergeCell ref="N208:O208"/>
    <mergeCell ref="R214:S214"/>
    <mergeCell ref="H180:I180"/>
    <mergeCell ref="T180:U180"/>
    <mergeCell ref="V181:W181"/>
    <mergeCell ref="T179:U179"/>
    <mergeCell ref="V179:W179"/>
    <mergeCell ref="L216:M216"/>
    <mergeCell ref="H207:I207"/>
    <mergeCell ref="N209:O209"/>
    <mergeCell ref="J208:K208"/>
    <mergeCell ref="L208:M208"/>
    <mergeCell ref="P211:Q211"/>
    <mergeCell ref="Z211:AA211"/>
    <mergeCell ref="T214:U214"/>
    <mergeCell ref="R270:S270"/>
    <mergeCell ref="AB207:AC207"/>
    <mergeCell ref="X210:Y210"/>
    <mergeCell ref="P208:Q208"/>
    <mergeCell ref="R208:S208"/>
    <mergeCell ref="T208:U208"/>
    <mergeCell ref="V208:W208"/>
    <mergeCell ref="X208:Y208"/>
    <mergeCell ref="Z208:AA208"/>
    <mergeCell ref="AB208:AC208"/>
    <mergeCell ref="P269:Q269"/>
    <mergeCell ref="X264:Y264"/>
    <mergeCell ref="N220:O220"/>
    <mergeCell ref="AB231:AC231"/>
    <mergeCell ref="AB211:AC211"/>
    <mergeCell ref="AB213:AC213"/>
    <mergeCell ref="Z207:AA207"/>
    <mergeCell ref="T207:U207"/>
    <mergeCell ref="V210:W210"/>
    <mergeCell ref="V209:W209"/>
    <mergeCell ref="X209:Y209"/>
    <mergeCell ref="Z209:AA209"/>
    <mergeCell ref="AB270:AC270"/>
    <mergeCell ref="P270:Q270"/>
    <mergeCell ref="T270:U270"/>
    <mergeCell ref="V270:W270"/>
    <mergeCell ref="AB262:AC262"/>
    <mergeCell ref="AB267:AC267"/>
    <mergeCell ref="R225:S225"/>
    <mergeCell ref="T225:U225"/>
    <mergeCell ref="Z223:AA223"/>
    <mergeCell ref="Z215:AA215"/>
    <mergeCell ref="AH211:AI211"/>
    <mergeCell ref="AJ211:AK211"/>
    <mergeCell ref="AL211:AM211"/>
    <mergeCell ref="AN211:AO211"/>
    <mergeCell ref="AP211:AQ211"/>
    <mergeCell ref="AR211:AS211"/>
    <mergeCell ref="AT211:AU211"/>
    <mergeCell ref="AT215:AU215"/>
    <mergeCell ref="AH209:AI209"/>
    <mergeCell ref="AJ209:AK209"/>
    <mergeCell ref="AL209:AM209"/>
    <mergeCell ref="B189:E189"/>
    <mergeCell ref="L178:M178"/>
    <mergeCell ref="N178:O178"/>
    <mergeCell ref="P178:Q178"/>
    <mergeCell ref="R178:S178"/>
    <mergeCell ref="T178:U178"/>
    <mergeCell ref="T182:U182"/>
    <mergeCell ref="B181:E181"/>
    <mergeCell ref="AB215:AC215"/>
    <mergeCell ref="F207:G207"/>
    <mergeCell ref="B208:E208"/>
    <mergeCell ref="AB178:AC178"/>
    <mergeCell ref="F179:G179"/>
    <mergeCell ref="H179:I179"/>
    <mergeCell ref="J179:K179"/>
    <mergeCell ref="L179:M179"/>
    <mergeCell ref="N179:O179"/>
    <mergeCell ref="P179:Q179"/>
    <mergeCell ref="R179:S179"/>
    <mergeCell ref="AP221:AQ221"/>
    <mergeCell ref="AR221:AS221"/>
    <mergeCell ref="AT221:AU221"/>
    <mergeCell ref="AH223:AI223"/>
    <mergeCell ref="AH224:AI224"/>
    <mergeCell ref="AH226:AI226"/>
    <mergeCell ref="AN226:AO226"/>
    <mergeCell ref="AP226:AQ226"/>
    <mergeCell ref="AR226:AS226"/>
    <mergeCell ref="AT226:AU226"/>
    <mergeCell ref="AB223:AC223"/>
    <mergeCell ref="AP215:AQ215"/>
    <mergeCell ref="AR215:AS215"/>
    <mergeCell ref="AL222:AM222"/>
    <mergeCell ref="AN222:AO222"/>
    <mergeCell ref="AP222:AQ222"/>
    <mergeCell ref="AN207:AO207"/>
    <mergeCell ref="AP207:AQ207"/>
    <mergeCell ref="AR207:AS207"/>
    <mergeCell ref="AT207:AU207"/>
    <mergeCell ref="AH216:AI216"/>
    <mergeCell ref="AJ216:AK216"/>
    <mergeCell ref="AL216:AM216"/>
    <mergeCell ref="AN216:AO216"/>
    <mergeCell ref="AP216:AQ216"/>
    <mergeCell ref="AR216:AS216"/>
    <mergeCell ref="AT216:AU216"/>
    <mergeCell ref="AN219:AO219"/>
    <mergeCell ref="AP219:AQ219"/>
    <mergeCell ref="AR219:AS219"/>
    <mergeCell ref="AT219:AU219"/>
    <mergeCell ref="AH207:AI207"/>
    <mergeCell ref="N223:O223"/>
    <mergeCell ref="AV210:AW210"/>
    <mergeCell ref="AX210:AY210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H213:AI213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AX217:AY217"/>
    <mergeCell ref="AL210:AM210"/>
    <mergeCell ref="AN210:AO210"/>
    <mergeCell ref="AP210:AQ210"/>
    <mergeCell ref="AR210:AS210"/>
    <mergeCell ref="AT210:AU210"/>
    <mergeCell ref="AJ215:AK215"/>
    <mergeCell ref="AL215:AM215"/>
    <mergeCell ref="AN215:AO215"/>
    <mergeCell ref="AX215:AY215"/>
    <mergeCell ref="AH221:AI221"/>
    <mergeCell ref="AN221:AO221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Z212:BA212"/>
    <mergeCell ref="AZ207:BA207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AX208:AY208"/>
    <mergeCell ref="AZ208:BA208"/>
    <mergeCell ref="AR209:AS209"/>
    <mergeCell ref="AT209:AU209"/>
    <mergeCell ref="AV209:AW209"/>
    <mergeCell ref="AX209:AY209"/>
    <mergeCell ref="AZ209:BA209"/>
    <mergeCell ref="AV207:AW207"/>
    <mergeCell ref="AX207:AY207"/>
    <mergeCell ref="AJ207:AK207"/>
    <mergeCell ref="AL207:AM207"/>
    <mergeCell ref="AH210:AI210"/>
    <mergeCell ref="AN209:AO209"/>
    <mergeCell ref="AP209:AQ209"/>
    <mergeCell ref="AZ218:BA218"/>
    <mergeCell ref="AH219:AI219"/>
    <mergeCell ref="AJ219:AK219"/>
    <mergeCell ref="AL219:AM219"/>
    <mergeCell ref="AH222:AI222"/>
    <mergeCell ref="AJ222:AK222"/>
    <mergeCell ref="AR222:AS222"/>
    <mergeCell ref="AT222:AU222"/>
    <mergeCell ref="AV222:AW222"/>
    <mergeCell ref="AX222:AY222"/>
    <mergeCell ref="AH220:AI220"/>
    <mergeCell ref="AJ220:AK220"/>
    <mergeCell ref="AL220:AM220"/>
    <mergeCell ref="AN220:AO220"/>
    <mergeCell ref="AZ215:BA215"/>
    <mergeCell ref="AZ210:BA210"/>
    <mergeCell ref="AJ210:AK210"/>
    <mergeCell ref="AH215:AI215"/>
    <mergeCell ref="AZ222:BA222"/>
    <mergeCell ref="AH218:AI218"/>
    <mergeCell ref="AJ218:AK218"/>
    <mergeCell ref="AL218:AM218"/>
    <mergeCell ref="AN218:AO218"/>
    <mergeCell ref="AP218:AQ218"/>
    <mergeCell ref="AR218:AS218"/>
    <mergeCell ref="AT218:AU218"/>
    <mergeCell ref="AV221:AW221"/>
    <mergeCell ref="AX221:AY221"/>
    <mergeCell ref="AV211:AW211"/>
    <mergeCell ref="AX211:AY211"/>
    <mergeCell ref="AZ211:BA211"/>
    <mergeCell ref="AH212:AI212"/>
    <mergeCell ref="AV226:AW226"/>
    <mergeCell ref="AX226:AY226"/>
    <mergeCell ref="AZ226:BA226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J224:AK224"/>
    <mergeCell ref="AL224:AM224"/>
    <mergeCell ref="AN224:AO224"/>
    <mergeCell ref="AP224:AQ224"/>
    <mergeCell ref="AR224:AS224"/>
    <mergeCell ref="AT224:AU224"/>
    <mergeCell ref="AV224:AW224"/>
    <mergeCell ref="AX224:AY224"/>
    <mergeCell ref="AZ224:BA224"/>
    <mergeCell ref="AL226:AM226"/>
    <mergeCell ref="AF102:AG102"/>
    <mergeCell ref="AF103:AG103"/>
    <mergeCell ref="AV218:AW218"/>
    <mergeCell ref="AX218:AY218"/>
    <mergeCell ref="AP220:AQ220"/>
    <mergeCell ref="AR220:AS220"/>
    <mergeCell ref="AT220:AU220"/>
    <mergeCell ref="AV220:AW220"/>
    <mergeCell ref="AX220:AY220"/>
    <mergeCell ref="AV219:AW219"/>
    <mergeCell ref="AX219:AY219"/>
    <mergeCell ref="AZ219:BA219"/>
    <mergeCell ref="AZ220:BA220"/>
    <mergeCell ref="AJ221:AK221"/>
    <mergeCell ref="AL221:AM221"/>
    <mergeCell ref="AV215:AW215"/>
    <mergeCell ref="AV216:AW216"/>
    <mergeCell ref="AX216:AY216"/>
    <mergeCell ref="AZ216:BA216"/>
    <mergeCell ref="AZ217:BA217"/>
    <mergeCell ref="AZ213:BA213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AX214:AY214"/>
    <mergeCell ref="AZ214:BA214"/>
    <mergeCell ref="AZ221:BA221"/>
    <mergeCell ref="Y58:AC58"/>
    <mergeCell ref="AZ227:BA227"/>
    <mergeCell ref="AH228:AI228"/>
    <mergeCell ref="AJ228:AK228"/>
    <mergeCell ref="AL228:AM228"/>
    <mergeCell ref="AN228:AO228"/>
    <mergeCell ref="AP228:AQ228"/>
    <mergeCell ref="AR228:AS228"/>
    <mergeCell ref="AT228:AU228"/>
    <mergeCell ref="AV228:AW228"/>
    <mergeCell ref="AX228:AY228"/>
    <mergeCell ref="AZ228:BA228"/>
    <mergeCell ref="AH225:AI225"/>
    <mergeCell ref="AJ225:AK225"/>
    <mergeCell ref="AL225:AM225"/>
    <mergeCell ref="AN225:AO225"/>
    <mergeCell ref="AP225:AQ225"/>
    <mergeCell ref="AR225:AS225"/>
    <mergeCell ref="AT225:AU225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V225:AW225"/>
    <mergeCell ref="AX225:AY225"/>
    <mergeCell ref="AZ225:BA225"/>
    <mergeCell ref="AJ226:AK226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7" r:id="rId10" xr:uid="{00000000-0004-0000-0000-000009000000}"/>
    <hyperlink ref="Y56" r:id="rId11" xr:uid="{00000000-0004-0000-0000-00000A000000}"/>
  </hyperlinks>
  <pageMargins left="0" right="0" top="0" bottom="0" header="0" footer="0"/>
  <pageSetup scale="80" orientation="landscape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workbookViewId="0">
      <selection activeCell="R13" sqref="R13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138" t="s">
        <v>157</v>
      </c>
      <c r="C3" s="139"/>
      <c r="D3" s="139"/>
      <c r="E3" s="139"/>
      <c r="F3" s="139"/>
      <c r="G3" s="139"/>
    </row>
    <row r="4" spans="2:7" x14ac:dyDescent="0.2">
      <c r="B4" s="158"/>
      <c r="C4" s="159"/>
      <c r="D4" s="159"/>
      <c r="E4" s="159"/>
      <c r="F4" s="159"/>
      <c r="G4" s="159"/>
    </row>
    <row r="5" spans="2:7" x14ac:dyDescent="0.2">
      <c r="B5" s="440"/>
      <c r="C5" s="440"/>
      <c r="D5" s="440"/>
      <c r="E5" s="440"/>
      <c r="F5" s="87" t="s">
        <v>23</v>
      </c>
      <c r="G5" s="87" t="s">
        <v>161</v>
      </c>
    </row>
    <row r="6" spans="2:7" ht="18" customHeight="1" x14ac:dyDescent="0.2">
      <c r="B6" s="451" t="s">
        <v>158</v>
      </c>
      <c r="C6" s="451"/>
      <c r="D6" s="451"/>
      <c r="E6" s="451"/>
      <c r="F6" s="86">
        <v>3139</v>
      </c>
      <c r="G6" s="86">
        <v>100</v>
      </c>
    </row>
    <row r="7" spans="2:7" ht="18" customHeight="1" x14ac:dyDescent="0.2">
      <c r="B7" s="448" t="s">
        <v>160</v>
      </c>
      <c r="C7" s="449"/>
      <c r="D7" s="92"/>
      <c r="E7" s="92"/>
      <c r="F7" s="86">
        <v>50</v>
      </c>
      <c r="G7" s="86"/>
    </row>
    <row r="8" spans="2:7" ht="30.75" customHeight="1" x14ac:dyDescent="0.2">
      <c r="B8" s="448" t="s">
        <v>159</v>
      </c>
      <c r="C8" s="450"/>
      <c r="D8" s="450"/>
      <c r="E8" s="449"/>
      <c r="F8" s="88">
        <v>5</v>
      </c>
      <c r="G8" s="89">
        <f>+F8*G6/F6</f>
        <v>0.15928639694170119</v>
      </c>
    </row>
    <row r="18" spans="3:11" x14ac:dyDescent="0.2">
      <c r="G18" s="452" t="s">
        <v>163</v>
      </c>
      <c r="H18" s="452"/>
      <c r="I18" s="452"/>
      <c r="J18" s="452"/>
      <c r="K18" s="452"/>
    </row>
    <row r="20" spans="3:11" ht="13.5" thickBot="1" x14ac:dyDescent="0.25"/>
    <row r="21" spans="3:11" x14ac:dyDescent="0.2">
      <c r="C21" s="138" t="s">
        <v>157</v>
      </c>
      <c r="D21" s="139"/>
      <c r="E21" s="139"/>
      <c r="F21" s="139"/>
      <c r="G21" s="139"/>
      <c r="H21" s="139"/>
    </row>
    <row r="22" spans="3:11" x14ac:dyDescent="0.2">
      <c r="C22" s="158"/>
      <c r="D22" s="159"/>
      <c r="E22" s="159"/>
      <c r="F22" s="159"/>
      <c r="G22" s="159"/>
      <c r="H22" s="159"/>
    </row>
    <row r="23" spans="3:11" x14ac:dyDescent="0.2">
      <c r="C23" s="440"/>
      <c r="D23" s="440"/>
      <c r="E23" s="440"/>
      <c r="F23" s="440"/>
      <c r="G23" s="87" t="s">
        <v>23</v>
      </c>
      <c r="H23" s="87" t="s">
        <v>161</v>
      </c>
    </row>
    <row r="24" spans="3:11" ht="14.25" customHeight="1" x14ac:dyDescent="0.2">
      <c r="C24" s="453" t="s">
        <v>158</v>
      </c>
      <c r="D24" s="454"/>
      <c r="E24" s="454"/>
      <c r="F24" s="455"/>
      <c r="G24" s="86">
        <v>3139</v>
      </c>
      <c r="H24" s="86">
        <v>100</v>
      </c>
    </row>
    <row r="25" spans="3:11" ht="15" customHeight="1" x14ac:dyDescent="0.2">
      <c r="C25" s="445" t="s">
        <v>160</v>
      </c>
      <c r="D25" s="446"/>
      <c r="E25" s="446"/>
      <c r="F25" s="447"/>
      <c r="G25" s="86">
        <v>50</v>
      </c>
      <c r="H25" s="86">
        <v>100</v>
      </c>
    </row>
    <row r="26" spans="3:11" ht="21.75" customHeight="1" x14ac:dyDescent="0.2">
      <c r="C26" s="445" t="s">
        <v>159</v>
      </c>
      <c r="D26" s="446"/>
      <c r="E26" s="446"/>
      <c r="F26" s="447"/>
      <c r="G26" s="88">
        <v>5</v>
      </c>
      <c r="H26" s="89">
        <f>+G26*H24/G24</f>
        <v>0.15928639694170119</v>
      </c>
    </row>
    <row r="31" spans="3:11" x14ac:dyDescent="0.2">
      <c r="H31" s="99"/>
    </row>
    <row r="34" spans="7:7" x14ac:dyDescent="0.2">
      <c r="G34" s="98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L9"/>
  <sheetViews>
    <sheetView workbookViewId="0">
      <selection activeCell="B3" sqref="B3:L9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2" x14ac:dyDescent="0.2">
      <c r="B3" s="456" t="s">
        <v>156</v>
      </c>
      <c r="C3" s="456" t="s">
        <v>14</v>
      </c>
      <c r="D3" s="456" t="s">
        <v>15</v>
      </c>
      <c r="E3" s="456" t="s">
        <v>16</v>
      </c>
      <c r="F3" s="456" t="s">
        <v>17</v>
      </c>
      <c r="G3" s="456" t="s">
        <v>18</v>
      </c>
      <c r="H3" s="456" t="s">
        <v>19</v>
      </c>
      <c r="I3" s="456" t="s">
        <v>20</v>
      </c>
      <c r="J3" s="456" t="s">
        <v>21</v>
      </c>
      <c r="K3" s="456" t="s">
        <v>37</v>
      </c>
      <c r="L3" s="456" t="s">
        <v>23</v>
      </c>
    </row>
    <row r="4" spans="2:12" x14ac:dyDescent="0.2">
      <c r="B4" s="457"/>
      <c r="C4" s="457"/>
      <c r="D4" s="457"/>
      <c r="E4" s="457"/>
      <c r="F4" s="457"/>
      <c r="G4" s="457"/>
      <c r="H4" s="457"/>
      <c r="I4" s="457"/>
      <c r="J4" s="457"/>
      <c r="K4" s="457"/>
      <c r="L4" s="457"/>
    </row>
    <row r="5" spans="2:12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</row>
    <row r="6" spans="2:12" x14ac:dyDescent="0.2">
      <c r="B6" s="90" t="s">
        <v>153</v>
      </c>
      <c r="C6" s="84">
        <v>262</v>
      </c>
      <c r="D6" s="84">
        <v>368</v>
      </c>
      <c r="E6" s="84">
        <v>460</v>
      </c>
      <c r="F6" s="84">
        <v>352</v>
      </c>
      <c r="G6" s="84">
        <v>480</v>
      </c>
      <c r="H6" s="84">
        <v>585</v>
      </c>
      <c r="I6" s="84">
        <v>528</v>
      </c>
      <c r="J6" s="84">
        <v>348</v>
      </c>
      <c r="K6" s="84">
        <v>243</v>
      </c>
      <c r="L6" s="84">
        <v>618</v>
      </c>
    </row>
    <row r="7" spans="2:12" x14ac:dyDescent="0.2">
      <c r="B7" s="90" t="s">
        <v>154</v>
      </c>
      <c r="C7" s="84">
        <v>38</v>
      </c>
      <c r="D7" s="84">
        <v>63</v>
      </c>
      <c r="E7" s="84">
        <v>84</v>
      </c>
      <c r="F7" s="84">
        <v>79</v>
      </c>
      <c r="G7" s="84">
        <v>89</v>
      </c>
      <c r="H7" s="84">
        <v>83</v>
      </c>
      <c r="I7" s="84">
        <v>97</v>
      </c>
      <c r="J7" s="84">
        <v>98</v>
      </c>
      <c r="K7" s="84">
        <v>96</v>
      </c>
      <c r="L7" s="84">
        <v>104</v>
      </c>
    </row>
    <row r="8" spans="2:12" x14ac:dyDescent="0.2">
      <c r="B8" s="90" t="s">
        <v>155</v>
      </c>
      <c r="C8" s="85">
        <v>1893</v>
      </c>
      <c r="D8" s="84">
        <v>2794</v>
      </c>
      <c r="E8" s="84">
        <v>3338</v>
      </c>
      <c r="F8" s="84">
        <v>2539</v>
      </c>
      <c r="G8" s="84">
        <v>2367</v>
      </c>
      <c r="H8" s="84">
        <v>2355</v>
      </c>
      <c r="I8" s="84">
        <v>2396</v>
      </c>
      <c r="J8" s="84">
        <v>3145</v>
      </c>
      <c r="K8" s="84">
        <f>2474+203</f>
        <v>2677</v>
      </c>
      <c r="L8" s="84">
        <v>2417</v>
      </c>
    </row>
    <row r="9" spans="2:12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2970</v>
      </c>
      <c r="G9" s="91">
        <f t="shared" si="0"/>
        <v>2936</v>
      </c>
      <c r="H9" s="91">
        <f t="shared" si="0"/>
        <v>3023</v>
      </c>
      <c r="I9" s="91">
        <f t="shared" si="0"/>
        <v>3021</v>
      </c>
      <c r="J9" s="91">
        <f>SUM(J6:J8)</f>
        <v>3591</v>
      </c>
      <c r="K9" s="91">
        <f>SUM(K6:K8)</f>
        <v>3016</v>
      </c>
      <c r="L9" s="91">
        <f>SUM(L6:L8)</f>
        <v>3139</v>
      </c>
    </row>
  </sheetData>
  <mergeCells count="11">
    <mergeCell ref="L3:L4"/>
    <mergeCell ref="K3:K4"/>
    <mergeCell ref="J3:J4"/>
    <mergeCell ref="H3:H4"/>
    <mergeCell ref="I3:I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ADVERTENCIAS PARA EL USUARIO</cp:lastModifiedBy>
  <cp:lastPrinted>2021-07-21T05:09:55Z</cp:lastPrinted>
  <dcterms:created xsi:type="dcterms:W3CDTF">2004-07-02T22:03:53Z</dcterms:created>
  <dcterms:modified xsi:type="dcterms:W3CDTF">2024-01-25T17:11:20Z</dcterms:modified>
</cp:coreProperties>
</file>